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2" windowWidth="19440" windowHeight="7788"/>
  </bookViews>
  <sheets>
    <sheet name="Patto Sud Basilicata" sheetId="7" r:id="rId1"/>
    <sheet name="Foglio4" sheetId="4" r:id="rId2"/>
  </sheets>
  <definedNames>
    <definedName name="_xlnm._FilterDatabase" localSheetId="0" hidden="1">'Patto Sud Basilicata'!$A$2:$IO$71</definedName>
    <definedName name="_GoBack" localSheetId="0">'Patto Sud Basilicata'!#REF!</definedName>
    <definedName name="_xlnm.Print_Titles" localSheetId="0">'Patto Sud Basilicata'!$1:$2</definedName>
  </definedNames>
  <calcPr calcId="144525"/>
</workbook>
</file>

<file path=xl/calcChain.xml><?xml version="1.0" encoding="utf-8"?>
<calcChain xmlns="http://schemas.openxmlformats.org/spreadsheetml/2006/main">
  <c r="J59" i="7"/>
  <c r="D52"/>
  <c r="G52" s="1"/>
  <c r="K52" s="1"/>
  <c r="K71" s="1"/>
  <c r="G37"/>
  <c r="G35"/>
  <c r="G68"/>
  <c r="G53"/>
  <c r="G39"/>
  <c r="G38"/>
  <c r="G34"/>
  <c r="G29"/>
  <c r="G69" l="1"/>
  <c r="J69" s="1"/>
  <c r="E25" l="1"/>
  <c r="M71" l="1"/>
  <c r="N71"/>
  <c r="H71"/>
  <c r="I71"/>
  <c r="G4"/>
  <c r="J4" s="1"/>
  <c r="G5"/>
  <c r="J5" s="1"/>
  <c r="G6"/>
  <c r="J6" s="1"/>
  <c r="G7"/>
  <c r="G8"/>
  <c r="J8" s="1"/>
  <c r="G9"/>
  <c r="G10"/>
  <c r="J10" s="1"/>
  <c r="G11"/>
  <c r="J11" s="1"/>
  <c r="G12"/>
  <c r="J12" s="1"/>
  <c r="G13"/>
  <c r="J13" s="1"/>
  <c r="G14"/>
  <c r="J14" s="1"/>
  <c r="G15"/>
  <c r="J15" s="1"/>
  <c r="G16"/>
  <c r="J16" s="1"/>
  <c r="G17"/>
  <c r="J17" s="1"/>
  <c r="G18"/>
  <c r="J18" s="1"/>
  <c r="G19"/>
  <c r="J19" s="1"/>
  <c r="G20"/>
  <c r="G21"/>
  <c r="G22"/>
  <c r="G23"/>
  <c r="G24"/>
  <c r="G25"/>
  <c r="G26"/>
  <c r="G27"/>
  <c r="G28"/>
  <c r="G30"/>
  <c r="G31"/>
  <c r="G32"/>
  <c r="G33"/>
  <c r="J33" s="1"/>
  <c r="G36"/>
  <c r="G40"/>
  <c r="G41"/>
  <c r="G42"/>
  <c r="G43"/>
  <c r="G44"/>
  <c r="G45"/>
  <c r="G46"/>
  <c r="G47"/>
  <c r="G49"/>
  <c r="G50"/>
  <c r="G51"/>
  <c r="G54"/>
  <c r="G55"/>
  <c r="G56"/>
  <c r="J56" s="1"/>
  <c r="G57"/>
  <c r="G60"/>
  <c r="G61"/>
  <c r="G62"/>
  <c r="G63"/>
  <c r="G64"/>
  <c r="G65"/>
  <c r="G66"/>
  <c r="G67"/>
  <c r="G70"/>
  <c r="G3"/>
  <c r="G71" l="1"/>
  <c r="J71"/>
  <c r="D71"/>
  <c r="E71" l="1"/>
</calcChain>
</file>

<file path=xl/sharedStrings.xml><?xml version="1.0" encoding="utf-8"?>
<sst xmlns="http://schemas.openxmlformats.org/spreadsheetml/2006/main" count="233" uniqueCount="159">
  <si>
    <t>Centro intermodale di Ferrandina</t>
  </si>
  <si>
    <t>Interventi Rete Stradale Infraregionale</t>
  </si>
  <si>
    <t>Interventi per la Aviosuperficie “E. Mattei”</t>
  </si>
  <si>
    <t>Interventi di riduzione del rischio sismico nelle strutture pubbliche ed in particolare scuole</t>
  </si>
  <si>
    <t>Ciclovia del golfo di Taranto - Tratto lucano Bernalda Nova-Siri</t>
  </si>
  <si>
    <t>Ciclovia Lagonegro – Rotonda Connessione con tratto calabrese Rotonda - Spezzano</t>
  </si>
  <si>
    <t>Scuola digitale</t>
  </si>
  <si>
    <t>Sanità Digitale</t>
  </si>
  <si>
    <t>Realizzazione e adeguamento della dotazione Impiantistica intermedia</t>
  </si>
  <si>
    <t>Grande adduzione primaria</t>
  </si>
  <si>
    <t>Schemi idropotabili comunali</t>
  </si>
  <si>
    <t>Collettamento e Depurazione</t>
  </si>
  <si>
    <t>Sviluppo e potenziamento delle infrastrutture di ricerca del polo motoristico aeronautico, in collaborazione con il Ministero della difesa</t>
  </si>
  <si>
    <t>Sostegno allo sviluppo dei processi produttivi per la produzione seriale dei propulsori aeronautici (motori turbogetto)</t>
  </si>
  <si>
    <t>Sostegno alla ricerca avanzata e allo sviluppo sperimentale, all’interno del Campus Manufacturing di Melfi</t>
  </si>
  <si>
    <t>Sostegno alla creazione di un polo di eccellenza nel settore dell’automotive</t>
  </si>
  <si>
    <t>Programma di sostegno specifico per le imprese del settore turistico</t>
  </si>
  <si>
    <t>Fondo di Rotazione per investimenti delle PMI ed altri strumenti di ingegneria finanziaria innovativi</t>
  </si>
  <si>
    <t>Incentivi ad imprese start up e spin off e potenziamento di acceleratori ed incubatori di impresa (compreso Fondo di seed/venture capital) con priorità di operatività nei settori della S3 regionale</t>
  </si>
  <si>
    <t xml:space="preserve">Incentivi ad imprese anche localizzativi dell’indotto dei principali Cluster regionali  </t>
  </si>
  <si>
    <t>Efficienza energetica strutture pubbliche</t>
  </si>
  <si>
    <t>Infrastrutture per la distribuzione – Programma per la realizzazione di smartgrid prioritariamente nei sistemi urbani di Potenza e Matera e nelle aree interne</t>
  </si>
  <si>
    <t>Efficienza energetica dei processi produttivi - Programma per l’abbattimento dei costi energetici delle imprese</t>
  </si>
  <si>
    <t xml:space="preserve">Sostegno al cluster “Energia” con particolare riferimento ad azioni finalizzate all’innovazione e alla diversificazione produttiva </t>
  </si>
  <si>
    <t>Progetti integrati per la riqualificazione e rigenerazione dei sistemi urbani e territoriali</t>
  </si>
  <si>
    <t xml:space="preserve">Recupero e valorizzazione del patrimonio materiale ed immateriale </t>
  </si>
  <si>
    <t xml:space="preserve">Rete di Autorità Anticorruzione regionale </t>
  </si>
  <si>
    <t xml:space="preserve">Sportelli regionali per la legalità </t>
  </si>
  <si>
    <t>Progetti didattici di educazione alla legalità</t>
  </si>
  <si>
    <t>Cittadinanza solidale. Contrasto alla povertà e all’esclusione sociale.</t>
  </si>
  <si>
    <t>Valorizzazione terzo settore</t>
  </si>
  <si>
    <t>Progetto speciale integrazione migranti</t>
  </si>
  <si>
    <t>Interventi per la riduzione delle disparità nelle condizioni sanitarie e accesso ai servizi sociali (servizi di comunità)</t>
  </si>
  <si>
    <t>Costituzione Fondo Rotativo per la progettazione di interventi a carattere infrastrutturale</t>
  </si>
  <si>
    <t>Programma di accompagnamento attuazione e sorveglianza del Contratto Istituzionale di Sviluppo</t>
  </si>
  <si>
    <t xml:space="preserve">INFRASTRUTTURE </t>
  </si>
  <si>
    <t>AMBIENTE</t>
  </si>
  <si>
    <t>SVILUPPO TERRITORIALE</t>
  </si>
  <si>
    <t>SVILUPPO PRODUTTIVO - ATTRAZIONE INVESTIMENTI</t>
  </si>
  <si>
    <t>PROGETTAZIONE</t>
  </si>
  <si>
    <t>WELFARE E LEGALITA'</t>
  </si>
  <si>
    <t>ATTIVITA' DI ACCOMPAGNAMENTO</t>
  </si>
  <si>
    <t>TURISMO E CULTURA</t>
  </si>
  <si>
    <t>Connessione banda ultra larga</t>
  </si>
  <si>
    <t>Programma di intervento per la Difesa del Suolo (le risorse della colonna FSC  2007/2013 riguardano Mutuo BEI per M€ 174 e Piano Nazionale Mitigazione rischio idrogeologico per M€ 100)</t>
  </si>
  <si>
    <t>Progetto di e-healt per le aree interne</t>
  </si>
  <si>
    <t xml:space="preserve">Lauria - Cogliandrino - Moliterno </t>
  </si>
  <si>
    <t>Completamento progettazione definitiva</t>
  </si>
  <si>
    <t>2. Connessione rete nazionale trasporti ferroviari</t>
  </si>
  <si>
    <t>3. Infrastrutture Viarie</t>
  </si>
  <si>
    <t>4. Rete stradale Infraregionale e regionale</t>
  </si>
  <si>
    <t>5. Connessione rete aeroportuale</t>
  </si>
  <si>
    <t>6. Riduzione e controllo del rischio sismico</t>
  </si>
  <si>
    <t>7. Ciclovie</t>
  </si>
  <si>
    <t>8. Agenda digitale</t>
  </si>
  <si>
    <t>9. Rifiuti</t>
  </si>
  <si>
    <t>10. Risorse idriche</t>
  </si>
  <si>
    <t>Appia regina viarum</t>
  </si>
  <si>
    <t>Totale</t>
  </si>
  <si>
    <t>Linea Potenza - Foggia - Variante di tracciato di Rocchetta per migliorare collegamento con area industriale di Melfi</t>
  </si>
  <si>
    <t xml:space="preserve">Velocizzazione Potenza - Bari - Matera </t>
  </si>
  <si>
    <t>Linea ferroviaria Potenza – Battipaglia Istituzione rango C e P, velocizzazione</t>
  </si>
  <si>
    <t xml:space="preserve">Corridoio Potenza Tito Brienza – A3- Lagonegrese con prolungamento alla Melfi – Candela – SS 658: Nuovo Itinerario Potenza Melfi (2°stralcio  e 3° stralcio ) e Riqualificazione Strada Provinciale Melfi-Innesto SS 655 </t>
  </si>
  <si>
    <t>Corridoio stradale Salerno – Potenza – Bari con estensione direttrice Basentana: R.A. 05 e S.S. 407 Lavori di ristrutturazione dell'itinerario</t>
  </si>
  <si>
    <t>Corridoio Potenza Tito Brienza – A3- Lagonegrese con prolungamento alla Melfi – Candela – SS 658: Nuovo Itinerario Potenza Melfi (1° stralcio b e 1° stralcio c)</t>
  </si>
  <si>
    <t>S.S. 18: Eliminazione Pericolo Caduta Massi Maratea</t>
  </si>
  <si>
    <t>Corridoio Potenza Tito Brienza – A3- Lagonegrese con prolungamento alla Melfi – Candela – SS 658: Adeguamento Svincolo Satriano e Realizzazione Svincolo Tito</t>
  </si>
  <si>
    <t>Collegamento Murgia Pollino: Matera - Ferrandina - Pisticci e interventi raccordo Lauria-Sinnica-A3</t>
  </si>
  <si>
    <t>SS 106 Jonica: Lavori di Manutenzione straordinaria per il ripristino strutturale del viadotto Agri</t>
  </si>
  <si>
    <t>Corridoio Agrino SS 598 di fondovalle dell’Agri: Lavori di completamento delle rampe per lo svincolo di Pergola e Messa in Sicurezza Svincoli Montemurro e Spinoso</t>
  </si>
  <si>
    <t>S.S. 655 Bradanica - Lotto del Portapane: Lavori di riqualificazione del  tratto dal km 122+623 al km 133+195</t>
  </si>
  <si>
    <t>S.S. 18: Lavori di realizzazione di opere di opere di protezione passiva del corpo stradale e interventi di riqualificazione infrastruttura</t>
  </si>
  <si>
    <t>Collegamento Murgia Pollino: Pisticci - Tursi - Valsinni 1° stralcio</t>
  </si>
  <si>
    <t>Collegamento Murgia Pollino: Gioia del Colle, Matera</t>
  </si>
  <si>
    <t>SETTORE PRIORITARIO
 (assi interventi)</t>
  </si>
  <si>
    <t>INTERVENTO STRATEGICO            
 (titolo del progetto)</t>
  </si>
  <si>
    <t>IMPORTO TOTALE INTERVENTO (EURO)</t>
  </si>
  <si>
    <t>Fonti finanziarie</t>
  </si>
  <si>
    <t>FSC  2007/2013</t>
  </si>
  <si>
    <t>FSC 2007/2013</t>
  </si>
  <si>
    <t>EURO</t>
  </si>
  <si>
    <t>FSC 2014-2020</t>
  </si>
  <si>
    <t>PON 2014-2020 e altre Fonti Nazionali</t>
  </si>
  <si>
    <t>POR 2014-2020</t>
  </si>
  <si>
    <t>PROGRAMMA COMPLEMENTARE REGIONALE (2014-2020)</t>
  </si>
  <si>
    <t>PAC 2007-2013</t>
  </si>
  <si>
    <t>FSC 2007-2013</t>
  </si>
  <si>
    <t>Programma complementare regionale (2014-2020) 
Anni 2016-2017</t>
  </si>
  <si>
    <t>POR 2014 2020
Anni 2016-2017</t>
  </si>
  <si>
    <t>Programmi operativi nazionali 2014-2020 e altre Fonti Nazionali
Anni 2016-2017</t>
  </si>
  <si>
    <t>IMPATTO FINANZIARIO ANNI 2016 2017 (EURO)</t>
  </si>
  <si>
    <t>Completamento progettazione e affidamento</t>
  </si>
  <si>
    <t>Apertura cantiere 2017</t>
  </si>
  <si>
    <t>Apertura cantiere 2016</t>
  </si>
  <si>
    <r>
      <t>1. Nodi Intermodali</t>
    </r>
    <r>
      <rPr>
        <b/>
        <sz val="11"/>
        <color rgb="FF000000"/>
        <rFont val="Calibri"/>
        <family val="2"/>
      </rPr>
      <t xml:space="preserve">  </t>
    </r>
  </si>
  <si>
    <r>
      <t>Infrastrutture e servizi per le aree di Sviluppo Industriale anche ecologicamente attrezzate</t>
    </r>
    <r>
      <rPr>
        <sz val="11"/>
        <color theme="1"/>
        <rFont val="Calibri"/>
        <family val="2"/>
      </rPr>
      <t xml:space="preserve"> </t>
    </r>
  </si>
  <si>
    <t>Contratti di fiume</t>
  </si>
  <si>
    <t>Marketing territoriale ed internazionalizzazione</t>
  </si>
  <si>
    <t>Interventi di potenziamento degli attrattori turistici</t>
  </si>
  <si>
    <t>Sostegno all’attuazione e realizzazione degli interventi previsti per Matera Capitale della Cultura 2019</t>
  </si>
  <si>
    <r>
      <rPr>
        <b/>
        <sz val="8"/>
        <rFont val="Calibri"/>
        <family val="2"/>
      </rPr>
      <t>(*)</t>
    </r>
    <r>
      <rPr>
        <sz val="8"/>
        <rFont val="Calibri"/>
        <family val="2"/>
      </rPr>
      <t xml:space="preserve"> Indicare fonte di finanziamento. Ad esempio:
- PON 2013/2017 (indicare quale Programma)
- PON 2014/2020 (indicare quale programma
- POR FESR 2007-2013
- POR FESR 2014-2020
- Fondi FSE
- Fondi FSC
- Altro (specificare)</t>
    </r>
  </si>
  <si>
    <r>
      <rPr>
        <b/>
        <sz val="8"/>
        <rFont val="Calibri"/>
        <family val="2"/>
      </rPr>
      <t>(**)</t>
    </r>
    <r>
      <rPr>
        <sz val="8"/>
        <rFont val="Calibri"/>
        <family val="2"/>
      </rPr>
      <t xml:space="preserve"> Indicare gli obiettivi attesi dal Patto nell'anno 2017. Ad esempio:
- Completamento intervento
- Avvio intervento
- Apertura cantiere
- Completamento progettazione definitiva
- Completamento I° Lotto
- Altro (specificare)
</t>
    </r>
  </si>
  <si>
    <t>OBIETTIVO PATTO (**)</t>
  </si>
  <si>
    <t>Avvio intervento al 2017</t>
  </si>
  <si>
    <t xml:space="preserve">Matera valorizzazione asse Via Ridola/ Piazza del Sedile </t>
  </si>
  <si>
    <t>Rafforzamento e potenziamento tecnologico per la sorveglianza ed il controllo delle matrici ambientali</t>
  </si>
  <si>
    <t>Nuovo Data Center regionale</t>
  </si>
  <si>
    <t>11. Valorizzazione attrattori naturali</t>
  </si>
  <si>
    <t>Programma tutela della Biodiversità e Valorizzazione e fruizione degli attrattori naturali (cooperativa di comunità)</t>
  </si>
  <si>
    <t>12. Riqualificazione territoriale</t>
  </si>
  <si>
    <t>Interventi per la piattaforma logistica e di stoccaggio  per le biomasse</t>
  </si>
  <si>
    <t>Incentivi all'investimento localizzativo della bio raffineria</t>
  </si>
  <si>
    <t>13. Dissesto idrogeologico</t>
  </si>
  <si>
    <t>14. Rafforzamento e potenziamento</t>
  </si>
  <si>
    <t>15. Rafforzamento del cluster chimica verde</t>
  </si>
  <si>
    <t>16. Cluster Aerospazio</t>
  </si>
  <si>
    <t>17. Cluster Automotive</t>
  </si>
  <si>
    <t>18. Supporto allo sviluppo industriale</t>
  </si>
  <si>
    <t>19. Sostegno all’insediamento, innovazione e rafforzamento d’impresa</t>
  </si>
  <si>
    <t>Efficientamento energetico edilizia privata</t>
  </si>
  <si>
    <t>Altro (Finanziamento Regionale)</t>
  </si>
  <si>
    <t xml:space="preserve">20.Energia </t>
  </si>
  <si>
    <t>21. Riqualificazione urbana e territoriale</t>
  </si>
  <si>
    <t xml:space="preserve">22. Recupero e valorizzazione attrattori culturali </t>
  </si>
  <si>
    <t>23. Programma Matera 2019</t>
  </si>
  <si>
    <t>24. Programma Basilicata 2019 per infrastrutture ed interventi complementari e connessi al programma Matera 2019</t>
  </si>
  <si>
    <t>25. Sicurezza ed educazione alla legalità</t>
  </si>
  <si>
    <t>Interventi per il sostegno alle economie marginali nelle aree montane rurali</t>
  </si>
  <si>
    <t>POR FESR 2014/2020 (M€ 53,0)
PON 2014/2020 (M€ 11,03)</t>
  </si>
  <si>
    <t>POR FESR 2007/2013 (M€ 5,4)
FSC 2007/2013 (M€1,97) POR FESR 2014/2020 (M€ 4,0)</t>
  </si>
  <si>
    <t xml:space="preserve">POR FESR 2007/2013 (M€ 32,0)
POR FESR 2014/2020 (M€ 10,0)
PON 2014/2020 (M€ 10,0) </t>
  </si>
  <si>
    <t xml:space="preserve">
FSC 2007/2013 (M€ 3,30)
POR FESR 2014/2020 (M€ 10,0)
</t>
  </si>
  <si>
    <t>POR FESR 2007/2013 (M€ 10,7)
FSC 2007/2013 (M€ 8,52) POR FESR 2014/2020 (M€ 40,0)</t>
  </si>
  <si>
    <t xml:space="preserve">POR FESR 2014/2020 </t>
  </si>
  <si>
    <t>POR FESR 2007/2013 (M€ 30,0)
FSC 2007/2013 (M€ 4,5) 
POR FESR 2014/2020 (M€ 22,0)</t>
  </si>
  <si>
    <t>POR FESR 2007/2013 (M€ 10,0)
FSC 2007/2013 (M€ 40,0) POR FESR 2014/2020 (M€ 20,0)</t>
  </si>
  <si>
    <t>POR  FESR 2007/2013 (M€ 40,0)
FSC 2007/2013 (M€ 274,0)</t>
  </si>
  <si>
    <t>POR  FESR 2007/2013</t>
  </si>
  <si>
    <t>POR  FESR 2007/2013 (M€ 10,0)
PON 2014/2020 (M€ 5,0)</t>
  </si>
  <si>
    <t>POR  FESR 2014/2020 (M€ 14,0)
PON 2014/2020 (M€ 5,0)</t>
  </si>
  <si>
    <t>POR  FESR 2014/2020</t>
  </si>
  <si>
    <t xml:space="preserve">POR  FESR2007/2013 (M€ 8,5)
POR  FESR 2014/2020 (M€ 28,0)
PON 2014/2020 (M€ 15,0) </t>
  </si>
  <si>
    <t xml:space="preserve">POR  FESR 2014/2020 (M€ 16,0)
PON 2014/2020 (M€ 5,0) </t>
  </si>
  <si>
    <t xml:space="preserve">
POR  FESR 2014/2020
 </t>
  </si>
  <si>
    <t>FSC 2007/2013 (M€ 36,0)
POR  FESR 2014/2020 (M€ 41,3)</t>
  </si>
  <si>
    <t>POR  FESR 2007/2013 (M€ 108,0)
FSC 2007/2013 (M€ 2,21)
POR  FESR 2014/2020 (M€ 21,0)</t>
  </si>
  <si>
    <t>FSC 2007/2013 (M€ 28,40)
POR  FESR 2014/2020 (M€ 25,0)
Legge stabilità 2016 (comma 345 M€ 28,0 e comma 347 M€ 20)</t>
  </si>
  <si>
    <t>POR  FESR 2014/2020 (M€ 90,0)
POR FSE 2014/2020 (M€ 4,0)
POR FEASR 2014/2020 (M€ 23,5)</t>
  </si>
  <si>
    <t>26. Politiche sociali e welfare</t>
  </si>
  <si>
    <t>27. Progettazione</t>
  </si>
  <si>
    <t>28. Accompagnamento</t>
  </si>
  <si>
    <t>FSC ex FAS</t>
  </si>
  <si>
    <t xml:space="preserve">FSC  2007/2013 (M€ 55,6)- 
POR  FESR 2007/2013 (M€ 3,5) </t>
  </si>
  <si>
    <t>POR FESR 2007/2013 (M€ 20,0)
FSC 2007/2013 (M€ 36,08) 
POR FESR 2014/2020 (M€ 30,0)</t>
  </si>
  <si>
    <t>RISORSE GIA' ASSEGNATE  (*)</t>
  </si>
  <si>
    <t>ULTERIORI RISORSE (EURO)</t>
  </si>
  <si>
    <t>FSC 2014-2020
(GIA' ASSEGNATE)</t>
  </si>
  <si>
    <t>Avvio intervento</t>
  </si>
  <si>
    <t>Avvio  intervento</t>
  </si>
</sst>
</file>

<file path=xl/styles.xml><?xml version="1.0" encoding="utf-8"?>
<styleSheet xmlns="http://schemas.openxmlformats.org/spreadsheetml/2006/main">
  <numFmts count="3">
    <numFmt numFmtId="164" formatCode="[$-410]General"/>
    <numFmt numFmtId="165" formatCode="[$-410]0.00"/>
    <numFmt numFmtId="166" formatCode="&quot; &quot;#,##0.00&quot; &quot;;&quot;-&quot;#,##0.00&quot; &quot;;&quot; -&quot;#&quot; &quot;;&quot; &quot;@&quot; 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5" fillId="0" borderId="0"/>
    <xf numFmtId="166" fontId="5" fillId="0" borderId="0"/>
  </cellStyleXfs>
  <cellXfs count="90">
    <xf numFmtId="0" fontId="0" fillId="0" borderId="0" xfId="0"/>
    <xf numFmtId="0" fontId="2" fillId="0" borderId="5" xfId="0" applyFont="1" applyBorder="1" applyAlignment="1"/>
    <xf numFmtId="0" fontId="2" fillId="0" borderId="6" xfId="0" applyFont="1" applyBorder="1" applyAlignment="1"/>
    <xf numFmtId="0" fontId="4" fillId="0" borderId="1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6" fillId="5" borderId="16" xfId="2" applyFont="1" applyFill="1" applyBorder="1" applyAlignment="1">
      <alignment horizontal="center" vertical="center" wrapText="1"/>
    </xf>
    <xf numFmtId="164" fontId="6" fillId="5" borderId="12" xfId="2" applyFont="1" applyFill="1" applyBorder="1" applyAlignment="1">
      <alignment horizontal="center" vertical="center" wrapText="1"/>
    </xf>
    <xf numFmtId="164" fontId="6" fillId="5" borderId="13" xfId="2" applyFont="1" applyFill="1" applyBorder="1" applyAlignment="1">
      <alignment horizontal="center" vertical="center" wrapText="1"/>
    </xf>
    <xf numFmtId="164" fontId="6" fillId="5" borderId="1" xfId="2" applyFont="1" applyFill="1" applyBorder="1" applyAlignment="1">
      <alignment horizontal="center" vertical="center" wrapText="1"/>
    </xf>
    <xf numFmtId="164" fontId="6" fillId="5" borderId="17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left" vertical="center" wrapText="1"/>
    </xf>
    <xf numFmtId="3" fontId="0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8" fillId="3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3" fontId="5" fillId="3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3" fontId="2" fillId="0" borderId="1" xfId="0" applyNumberFormat="1" applyFont="1" applyBorder="1"/>
    <xf numFmtId="164" fontId="4" fillId="0" borderId="0" xfId="2" applyFont="1" applyFill="1" applyBorder="1" applyAlignment="1">
      <alignment vertical="center" wrapText="1"/>
    </xf>
    <xf numFmtId="164" fontId="4" fillId="0" borderId="0" xfId="2" applyFont="1" applyFill="1" applyBorder="1"/>
    <xf numFmtId="165" fontId="6" fillId="0" borderId="0" xfId="2" applyNumberFormat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164" fontId="4" fillId="0" borderId="0" xfId="2" applyFont="1"/>
    <xf numFmtId="0" fontId="4" fillId="0" borderId="0" xfId="0" applyFont="1"/>
    <xf numFmtId="164" fontId="4" fillId="0" borderId="0" xfId="2" applyFont="1" applyBorder="1" applyAlignment="1">
      <alignment horizontal="left" wrapText="1"/>
    </xf>
    <xf numFmtId="4" fontId="10" fillId="0" borderId="0" xfId="3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3" fontId="9" fillId="3" borderId="2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0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64" fontId="6" fillId="5" borderId="18" xfId="2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164" fontId="6" fillId="4" borderId="13" xfId="2" applyFont="1" applyFill="1" applyBorder="1" applyAlignment="1">
      <alignment horizontal="center" vertical="center" wrapText="1"/>
    </xf>
    <xf numFmtId="164" fontId="6" fillId="4" borderId="14" xfId="2" applyFont="1" applyFill="1" applyBorder="1" applyAlignment="1">
      <alignment horizontal="center" vertical="center" wrapText="1"/>
    </xf>
    <xf numFmtId="164" fontId="6" fillId="4" borderId="15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1" fillId="0" borderId="1" xfId="2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4" fontId="11" fillId="0" borderId="11" xfId="2" applyFont="1" applyFill="1" applyBorder="1" applyAlignment="1">
      <alignment horizontal="left" wrapText="1"/>
    </xf>
    <xf numFmtId="165" fontId="6" fillId="0" borderId="0" xfId="2" applyNumberFormat="1" applyFont="1" applyFill="1" applyBorder="1" applyAlignment="1">
      <alignment horizontal="center" vertical="center" wrapText="1"/>
    </xf>
  </cellXfs>
  <cellStyles count="4">
    <cellStyle name="Excel Built-in Comma" xfId="3"/>
    <cellStyle name="Excel Built-in Normal" xfId="2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4BACC6"/>
      <color rgb="FFB6DDE8"/>
      <color rgb="FF48C6F0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80"/>
  <sheetViews>
    <sheetView tabSelected="1" view="pageLayout" zoomScale="80" zoomScaleNormal="98" zoomScalePageLayoutView="80" workbookViewId="0">
      <selection activeCell="C73" sqref="C73"/>
    </sheetView>
  </sheetViews>
  <sheetFormatPr defaultColWidth="9.109375" defaultRowHeight="14.4"/>
  <cols>
    <col min="1" max="1" width="25" style="4" customWidth="1"/>
    <col min="2" max="2" width="22.6640625" style="4" customWidth="1"/>
    <col min="3" max="3" width="63.33203125" style="4" customWidth="1"/>
    <col min="4" max="4" width="15.33203125" style="4" customWidth="1"/>
    <col min="5" max="5" width="13.88671875" style="5" customWidth="1"/>
    <col min="6" max="6" width="29.33203125" style="5" customWidth="1"/>
    <col min="7" max="7" width="14.44140625" style="5" customWidth="1"/>
    <col min="8" max="10" width="14.88671875" style="5" customWidth="1"/>
    <col min="11" max="11" width="17" style="5" customWidth="1"/>
    <col min="12" max="13" width="13" style="4" customWidth="1"/>
    <col min="14" max="14" width="14.5546875" style="4" customWidth="1"/>
    <col min="15" max="15" width="18.33203125" style="4" customWidth="1"/>
    <col min="16" max="16" width="13" style="4" customWidth="1"/>
    <col min="17" max="17" width="16.44140625" style="4" customWidth="1"/>
    <col min="18" max="18" width="22.88671875" style="4" customWidth="1"/>
    <col min="19" max="16384" width="9.109375" style="4"/>
  </cols>
  <sheetData>
    <row r="1" spans="1:18" s="6" customFormat="1" ht="53.25" customHeight="1">
      <c r="A1" s="66" t="s">
        <v>74</v>
      </c>
      <c r="B1" s="67" t="s">
        <v>75</v>
      </c>
      <c r="C1" s="68"/>
      <c r="D1" s="71" t="s">
        <v>76</v>
      </c>
      <c r="E1" s="74" t="s">
        <v>154</v>
      </c>
      <c r="F1" s="75"/>
      <c r="G1" s="73" t="s">
        <v>155</v>
      </c>
      <c r="H1" s="73"/>
      <c r="I1" s="73"/>
      <c r="J1" s="73"/>
      <c r="K1" s="73"/>
      <c r="L1" s="63" t="s">
        <v>90</v>
      </c>
      <c r="M1" s="64"/>
      <c r="N1" s="64"/>
      <c r="O1" s="64"/>
      <c r="P1" s="64"/>
      <c r="Q1" s="65"/>
      <c r="R1" s="50" t="s">
        <v>102</v>
      </c>
    </row>
    <row r="2" spans="1:18" s="6" customFormat="1" ht="106.5" customHeight="1">
      <c r="A2" s="66"/>
      <c r="B2" s="69"/>
      <c r="C2" s="70"/>
      <c r="D2" s="72"/>
      <c r="E2" s="7" t="s">
        <v>80</v>
      </c>
      <c r="F2" s="7" t="s">
        <v>77</v>
      </c>
      <c r="G2" s="8" t="s">
        <v>58</v>
      </c>
      <c r="H2" s="8" t="s">
        <v>83</v>
      </c>
      <c r="I2" s="8" t="s">
        <v>84</v>
      </c>
      <c r="J2" s="8" t="s">
        <v>82</v>
      </c>
      <c r="K2" s="61" t="s">
        <v>156</v>
      </c>
      <c r="L2" s="9" t="s">
        <v>85</v>
      </c>
      <c r="M2" s="9" t="s">
        <v>86</v>
      </c>
      <c r="N2" s="10" t="s">
        <v>81</v>
      </c>
      <c r="O2" s="11" t="s">
        <v>87</v>
      </c>
      <c r="P2" s="12" t="s">
        <v>88</v>
      </c>
      <c r="Q2" s="13" t="s">
        <v>89</v>
      </c>
      <c r="R2" s="60">
        <v>2017</v>
      </c>
    </row>
    <row r="3" spans="1:18" s="6" customFormat="1" ht="43.2">
      <c r="A3" s="71" t="s">
        <v>35</v>
      </c>
      <c r="B3" s="14" t="s">
        <v>94</v>
      </c>
      <c r="C3" s="15" t="s">
        <v>0</v>
      </c>
      <c r="D3" s="16">
        <v>7000000</v>
      </c>
      <c r="E3" s="17">
        <v>1033812</v>
      </c>
      <c r="F3" s="18" t="s">
        <v>78</v>
      </c>
      <c r="G3" s="16">
        <f>+D3-E3</f>
        <v>5966188</v>
      </c>
      <c r="H3" s="16"/>
      <c r="I3" s="16"/>
      <c r="J3" s="16">
        <v>5966188</v>
      </c>
      <c r="K3" s="19"/>
      <c r="L3" s="20"/>
      <c r="M3" s="20"/>
      <c r="N3" s="19"/>
      <c r="O3" s="20"/>
      <c r="P3" s="20"/>
      <c r="Q3" s="20"/>
      <c r="R3" s="21" t="s">
        <v>91</v>
      </c>
    </row>
    <row r="4" spans="1:18" s="6" customFormat="1" ht="43.2">
      <c r="A4" s="80"/>
      <c r="B4" s="77" t="s">
        <v>48</v>
      </c>
      <c r="C4" s="22" t="s">
        <v>59</v>
      </c>
      <c r="D4" s="16">
        <v>60000000</v>
      </c>
      <c r="E4" s="17"/>
      <c r="F4" s="18"/>
      <c r="G4" s="16">
        <f t="shared" ref="G4:G57" si="0">+D4-E4</f>
        <v>60000000</v>
      </c>
      <c r="H4" s="16"/>
      <c r="I4" s="16"/>
      <c r="J4" s="16">
        <f t="shared" ref="J4:J6" si="1">+G4-H4</f>
        <v>60000000</v>
      </c>
      <c r="K4" s="28"/>
      <c r="L4" s="16"/>
      <c r="M4" s="16"/>
      <c r="N4" s="28"/>
      <c r="O4" s="20"/>
      <c r="P4" s="20"/>
      <c r="Q4" s="20"/>
      <c r="R4" s="23" t="s">
        <v>91</v>
      </c>
    </row>
    <row r="5" spans="1:18" s="6" customFormat="1" ht="43.2">
      <c r="A5" s="80"/>
      <c r="B5" s="78"/>
      <c r="C5" s="22" t="s">
        <v>60</v>
      </c>
      <c r="D5" s="16">
        <v>60000000</v>
      </c>
      <c r="E5" s="17"/>
      <c r="F5" s="18"/>
      <c r="G5" s="16">
        <f t="shared" si="0"/>
        <v>60000000</v>
      </c>
      <c r="H5" s="16"/>
      <c r="I5" s="16"/>
      <c r="J5" s="16">
        <f t="shared" si="1"/>
        <v>60000000</v>
      </c>
      <c r="K5" s="28"/>
      <c r="L5" s="16"/>
      <c r="M5" s="16"/>
      <c r="N5" s="28"/>
      <c r="O5" s="20"/>
      <c r="P5" s="20"/>
      <c r="Q5" s="20"/>
      <c r="R5" s="23" t="s">
        <v>91</v>
      </c>
    </row>
    <row r="6" spans="1:18" s="6" customFormat="1" ht="43.2">
      <c r="A6" s="80"/>
      <c r="B6" s="79"/>
      <c r="C6" s="22" t="s">
        <v>61</v>
      </c>
      <c r="D6" s="16">
        <v>30000000</v>
      </c>
      <c r="E6" s="17"/>
      <c r="F6" s="18"/>
      <c r="G6" s="16">
        <f t="shared" si="0"/>
        <v>30000000</v>
      </c>
      <c r="H6" s="16"/>
      <c r="I6" s="16"/>
      <c r="J6" s="16">
        <f t="shared" si="1"/>
        <v>30000000</v>
      </c>
      <c r="K6" s="28"/>
      <c r="L6" s="16"/>
      <c r="M6" s="16"/>
      <c r="N6" s="28"/>
      <c r="O6" s="20"/>
      <c r="P6" s="20"/>
      <c r="Q6" s="20"/>
      <c r="R6" s="23" t="s">
        <v>91</v>
      </c>
    </row>
    <row r="7" spans="1:18" s="6" customFormat="1" ht="43.2">
      <c r="A7" s="80"/>
      <c r="B7" s="77" t="s">
        <v>49</v>
      </c>
      <c r="C7" s="15" t="s">
        <v>63</v>
      </c>
      <c r="D7" s="16">
        <v>351550017</v>
      </c>
      <c r="E7" s="17">
        <v>51550017</v>
      </c>
      <c r="F7" s="18" t="s">
        <v>78</v>
      </c>
      <c r="G7" s="16">
        <f t="shared" si="0"/>
        <v>300000000</v>
      </c>
      <c r="H7" s="16"/>
      <c r="I7" s="16"/>
      <c r="J7" s="16">
        <v>200000000</v>
      </c>
      <c r="K7" s="28">
        <v>100000000</v>
      </c>
      <c r="L7" s="16"/>
      <c r="M7" s="16">
        <v>1500000</v>
      </c>
      <c r="N7" s="28">
        <v>1500000</v>
      </c>
      <c r="O7" s="20"/>
      <c r="P7" s="20"/>
      <c r="Q7" s="20"/>
      <c r="R7" s="21" t="s">
        <v>91</v>
      </c>
    </row>
    <row r="8" spans="1:18" s="6" customFormat="1" ht="43.2">
      <c r="A8" s="80"/>
      <c r="B8" s="78"/>
      <c r="C8" s="24" t="s">
        <v>64</v>
      </c>
      <c r="D8" s="16">
        <v>45330000</v>
      </c>
      <c r="E8" s="17">
        <v>1233000</v>
      </c>
      <c r="F8" s="18" t="s">
        <v>78</v>
      </c>
      <c r="G8" s="16">
        <f t="shared" si="0"/>
        <v>44097000</v>
      </c>
      <c r="H8" s="16"/>
      <c r="I8" s="16"/>
      <c r="J8" s="16">
        <f>+G8-K8</f>
        <v>11097000</v>
      </c>
      <c r="K8" s="28">
        <v>33000000</v>
      </c>
      <c r="L8" s="46"/>
      <c r="M8" s="46">
        <v>1233000</v>
      </c>
      <c r="N8" s="28">
        <v>1500000</v>
      </c>
      <c r="O8" s="25"/>
      <c r="P8" s="25"/>
      <c r="Q8" s="25"/>
      <c r="R8" s="21" t="s">
        <v>91</v>
      </c>
    </row>
    <row r="9" spans="1:18" s="6" customFormat="1" ht="43.2">
      <c r="A9" s="80"/>
      <c r="B9" s="78"/>
      <c r="C9" s="15" t="s">
        <v>65</v>
      </c>
      <c r="D9" s="16">
        <v>30000000</v>
      </c>
      <c r="E9" s="17">
        <v>3000000</v>
      </c>
      <c r="F9" s="18" t="s">
        <v>78</v>
      </c>
      <c r="G9" s="16">
        <f t="shared" si="0"/>
        <v>27000000</v>
      </c>
      <c r="H9" s="16"/>
      <c r="I9" s="16"/>
      <c r="J9" s="16"/>
      <c r="K9" s="28">
        <v>27000000</v>
      </c>
      <c r="L9" s="16"/>
      <c r="M9" s="16">
        <v>3000000</v>
      </c>
      <c r="N9" s="28">
        <v>1500000</v>
      </c>
      <c r="O9" s="20"/>
      <c r="P9" s="20"/>
      <c r="Q9" s="20"/>
      <c r="R9" s="21" t="s">
        <v>91</v>
      </c>
    </row>
    <row r="10" spans="1:18" s="6" customFormat="1" ht="43.2">
      <c r="A10" s="80"/>
      <c r="B10" s="78"/>
      <c r="C10" s="24" t="s">
        <v>66</v>
      </c>
      <c r="D10" s="16">
        <v>17000000</v>
      </c>
      <c r="E10" s="17">
        <v>600000</v>
      </c>
      <c r="F10" s="18" t="s">
        <v>78</v>
      </c>
      <c r="G10" s="16">
        <f t="shared" si="0"/>
        <v>16400000</v>
      </c>
      <c r="H10" s="16"/>
      <c r="I10" s="16"/>
      <c r="J10" s="16">
        <f t="shared" ref="J10:J19" si="2">+G10-H10</f>
        <v>16400000</v>
      </c>
      <c r="K10" s="28"/>
      <c r="L10" s="47"/>
      <c r="M10" s="16">
        <v>600000</v>
      </c>
      <c r="N10" s="28"/>
      <c r="O10" s="26"/>
      <c r="P10" s="26"/>
      <c r="Q10" s="25"/>
      <c r="R10" s="23" t="s">
        <v>92</v>
      </c>
    </row>
    <row r="11" spans="1:18" s="6" customFormat="1" ht="43.2">
      <c r="A11" s="80"/>
      <c r="B11" s="78"/>
      <c r="C11" s="15" t="s">
        <v>62</v>
      </c>
      <c r="D11" s="16">
        <v>250000000</v>
      </c>
      <c r="E11" s="17">
        <v>0</v>
      </c>
      <c r="F11" s="18"/>
      <c r="G11" s="16">
        <f t="shared" si="0"/>
        <v>250000000</v>
      </c>
      <c r="H11" s="16"/>
      <c r="I11" s="16"/>
      <c r="J11" s="16">
        <f t="shared" si="2"/>
        <v>250000000</v>
      </c>
      <c r="K11" s="28"/>
      <c r="L11" s="16"/>
      <c r="M11" s="16"/>
      <c r="N11" s="28"/>
      <c r="O11" s="20"/>
      <c r="P11" s="20"/>
      <c r="Q11" s="20"/>
      <c r="R11" s="21" t="s">
        <v>47</v>
      </c>
    </row>
    <row r="12" spans="1:18" s="6" customFormat="1" ht="43.2">
      <c r="A12" s="80"/>
      <c r="B12" s="78"/>
      <c r="C12" s="15" t="s">
        <v>67</v>
      </c>
      <c r="D12" s="16">
        <v>337240000</v>
      </c>
      <c r="E12" s="17">
        <v>2500000</v>
      </c>
      <c r="F12" s="18" t="s">
        <v>78</v>
      </c>
      <c r="G12" s="16">
        <f t="shared" si="0"/>
        <v>334740000</v>
      </c>
      <c r="H12" s="16"/>
      <c r="I12" s="16"/>
      <c r="J12" s="16">
        <f t="shared" si="2"/>
        <v>334740000</v>
      </c>
      <c r="K12" s="28"/>
      <c r="L12" s="3"/>
      <c r="M12" s="32">
        <v>2500000</v>
      </c>
      <c r="N12" s="28"/>
      <c r="O12" s="20"/>
      <c r="P12" s="20"/>
      <c r="Q12" s="20"/>
      <c r="R12" s="21" t="s">
        <v>91</v>
      </c>
    </row>
    <row r="13" spans="1:18" s="6" customFormat="1" ht="43.2">
      <c r="A13" s="80"/>
      <c r="B13" s="78"/>
      <c r="C13" s="15" t="s">
        <v>69</v>
      </c>
      <c r="D13" s="16">
        <v>13500000</v>
      </c>
      <c r="E13" s="17">
        <v>0</v>
      </c>
      <c r="F13" s="18"/>
      <c r="G13" s="16">
        <f t="shared" si="0"/>
        <v>13500000</v>
      </c>
      <c r="H13" s="16"/>
      <c r="I13" s="16"/>
      <c r="J13" s="16">
        <f t="shared" si="2"/>
        <v>13500000</v>
      </c>
      <c r="K13" s="28"/>
      <c r="L13" s="3"/>
      <c r="M13" s="32">
        <v>0</v>
      </c>
      <c r="N13" s="28"/>
      <c r="O13" s="20"/>
      <c r="P13" s="20"/>
      <c r="Q13" s="20"/>
      <c r="R13" s="21" t="s">
        <v>47</v>
      </c>
    </row>
    <row r="14" spans="1:18" s="6" customFormat="1" ht="28.8">
      <c r="A14" s="80"/>
      <c r="B14" s="78"/>
      <c r="C14" s="15" t="s">
        <v>68</v>
      </c>
      <c r="D14" s="16">
        <v>5500000</v>
      </c>
      <c r="E14" s="17">
        <v>0</v>
      </c>
      <c r="F14" s="18"/>
      <c r="G14" s="16">
        <f t="shared" si="0"/>
        <v>5500000</v>
      </c>
      <c r="H14" s="16"/>
      <c r="I14" s="16"/>
      <c r="J14" s="16">
        <f t="shared" si="2"/>
        <v>5500000</v>
      </c>
      <c r="K14" s="28"/>
      <c r="L14" s="3"/>
      <c r="M14" s="32">
        <v>0</v>
      </c>
      <c r="N14" s="28"/>
      <c r="O14" s="27"/>
      <c r="P14" s="27"/>
      <c r="Q14" s="27"/>
      <c r="R14" s="23" t="s">
        <v>92</v>
      </c>
    </row>
    <row r="15" spans="1:18" s="6" customFormat="1" ht="28.8">
      <c r="A15" s="80"/>
      <c r="B15" s="78"/>
      <c r="C15" s="15" t="s">
        <v>46</v>
      </c>
      <c r="D15" s="16">
        <v>46190000</v>
      </c>
      <c r="E15" s="17">
        <v>0</v>
      </c>
      <c r="F15" s="18"/>
      <c r="G15" s="16">
        <f t="shared" si="0"/>
        <v>46190000</v>
      </c>
      <c r="H15" s="16"/>
      <c r="I15" s="16"/>
      <c r="J15" s="16">
        <f t="shared" si="2"/>
        <v>46190000</v>
      </c>
      <c r="K15" s="28"/>
      <c r="L15" s="3"/>
      <c r="M15" s="32">
        <v>0</v>
      </c>
      <c r="N15" s="28"/>
      <c r="O15" s="20"/>
      <c r="P15" s="20"/>
      <c r="Q15" s="20"/>
      <c r="R15" s="21" t="s">
        <v>47</v>
      </c>
    </row>
    <row r="16" spans="1:18" s="6" customFormat="1" ht="28.8">
      <c r="A16" s="80"/>
      <c r="B16" s="78"/>
      <c r="C16" s="15" t="s">
        <v>70</v>
      </c>
      <c r="D16" s="16">
        <v>12650000</v>
      </c>
      <c r="E16" s="17">
        <v>0</v>
      </c>
      <c r="F16" s="18"/>
      <c r="G16" s="16">
        <f t="shared" si="0"/>
        <v>12650000</v>
      </c>
      <c r="H16" s="16"/>
      <c r="I16" s="16"/>
      <c r="J16" s="16">
        <f t="shared" si="2"/>
        <v>12650000</v>
      </c>
      <c r="K16" s="28"/>
      <c r="L16" s="3"/>
      <c r="M16" s="32">
        <v>0</v>
      </c>
      <c r="N16" s="28"/>
      <c r="O16" s="27"/>
      <c r="P16" s="27"/>
      <c r="Q16" s="27"/>
      <c r="R16" s="21" t="s">
        <v>47</v>
      </c>
    </row>
    <row r="17" spans="1:18" s="6" customFormat="1" ht="43.2">
      <c r="A17" s="80"/>
      <c r="B17" s="78"/>
      <c r="C17" s="15" t="s">
        <v>71</v>
      </c>
      <c r="D17" s="16">
        <v>30000000</v>
      </c>
      <c r="E17" s="17">
        <v>0</v>
      </c>
      <c r="F17" s="18"/>
      <c r="G17" s="16">
        <f t="shared" si="0"/>
        <v>30000000</v>
      </c>
      <c r="H17" s="16"/>
      <c r="I17" s="16"/>
      <c r="J17" s="16">
        <f t="shared" si="2"/>
        <v>30000000</v>
      </c>
      <c r="K17" s="28"/>
      <c r="L17" s="3"/>
      <c r="M17" s="32">
        <v>0</v>
      </c>
      <c r="N17" s="28"/>
      <c r="O17" s="20"/>
      <c r="P17" s="20"/>
      <c r="Q17" s="20"/>
      <c r="R17" s="21" t="s">
        <v>91</v>
      </c>
    </row>
    <row r="18" spans="1:18" s="6" customFormat="1" ht="43.2">
      <c r="A18" s="80"/>
      <c r="B18" s="78"/>
      <c r="C18" s="15" t="s">
        <v>72</v>
      </c>
      <c r="D18" s="16">
        <v>53500000</v>
      </c>
      <c r="E18" s="17">
        <v>5350000</v>
      </c>
      <c r="F18" s="18" t="s">
        <v>78</v>
      </c>
      <c r="G18" s="16">
        <f t="shared" si="0"/>
        <v>48150000</v>
      </c>
      <c r="H18" s="16"/>
      <c r="I18" s="16"/>
      <c r="J18" s="16">
        <f t="shared" si="2"/>
        <v>48150000</v>
      </c>
      <c r="K18" s="28"/>
      <c r="L18" s="3"/>
      <c r="M18" s="32">
        <v>5350000</v>
      </c>
      <c r="N18" s="28"/>
      <c r="O18" s="20"/>
      <c r="P18" s="20"/>
      <c r="Q18" s="20"/>
      <c r="R18" s="29" t="s">
        <v>91</v>
      </c>
    </row>
    <row r="19" spans="1:18" s="6" customFormat="1" ht="43.2">
      <c r="A19" s="80"/>
      <c r="B19" s="78"/>
      <c r="C19" s="15" t="s">
        <v>73</v>
      </c>
      <c r="D19" s="16">
        <v>129996000</v>
      </c>
      <c r="E19" s="17">
        <v>1000000</v>
      </c>
      <c r="F19" s="18" t="s">
        <v>78</v>
      </c>
      <c r="G19" s="16">
        <f t="shared" si="0"/>
        <v>128996000</v>
      </c>
      <c r="H19" s="16"/>
      <c r="I19" s="16"/>
      <c r="J19" s="16">
        <f t="shared" si="2"/>
        <v>128996000</v>
      </c>
      <c r="K19" s="28"/>
      <c r="L19" s="3"/>
      <c r="M19" s="32">
        <v>1000000</v>
      </c>
      <c r="N19" s="28"/>
      <c r="O19" s="20"/>
      <c r="P19" s="20"/>
      <c r="Q19" s="20"/>
      <c r="R19" s="29" t="s">
        <v>91</v>
      </c>
    </row>
    <row r="20" spans="1:18" s="6" customFormat="1" ht="43.2">
      <c r="A20" s="80"/>
      <c r="B20" s="14" t="s">
        <v>50</v>
      </c>
      <c r="C20" s="15" t="s">
        <v>1</v>
      </c>
      <c r="D20" s="30">
        <v>77526249</v>
      </c>
      <c r="E20" s="17">
        <v>53526249</v>
      </c>
      <c r="F20" s="18" t="s">
        <v>78</v>
      </c>
      <c r="G20" s="16">
        <f t="shared" si="0"/>
        <v>24000000</v>
      </c>
      <c r="H20" s="16"/>
      <c r="I20" s="16"/>
      <c r="J20" s="16"/>
      <c r="K20" s="28">
        <v>24000000</v>
      </c>
      <c r="L20" s="3"/>
      <c r="M20" s="32">
        <v>53526249</v>
      </c>
      <c r="N20" s="28">
        <v>1500000</v>
      </c>
      <c r="O20" s="20"/>
      <c r="P20" s="20"/>
      <c r="Q20" s="20"/>
      <c r="R20" s="21" t="s">
        <v>47</v>
      </c>
    </row>
    <row r="21" spans="1:18" s="6" customFormat="1" ht="28.8">
      <c r="A21" s="80"/>
      <c r="B21" s="14" t="s">
        <v>51</v>
      </c>
      <c r="C21" s="15" t="s">
        <v>2</v>
      </c>
      <c r="D21" s="27">
        <v>7200000</v>
      </c>
      <c r="E21" s="17">
        <v>1500000</v>
      </c>
      <c r="F21" s="18" t="s">
        <v>78</v>
      </c>
      <c r="G21" s="16">
        <f t="shared" si="0"/>
        <v>5700000</v>
      </c>
      <c r="H21" s="16"/>
      <c r="I21" s="16"/>
      <c r="J21" s="16">
        <v>5700000</v>
      </c>
      <c r="K21" s="28"/>
      <c r="L21" s="3"/>
      <c r="M21" s="32">
        <v>1500000</v>
      </c>
      <c r="N21" s="28"/>
      <c r="O21" s="27"/>
      <c r="P21" s="27"/>
      <c r="Q21" s="27"/>
      <c r="R21" s="21" t="s">
        <v>47</v>
      </c>
    </row>
    <row r="22" spans="1:18" s="6" customFormat="1" ht="28.8">
      <c r="A22" s="80"/>
      <c r="B22" s="31" t="s">
        <v>52</v>
      </c>
      <c r="C22" s="15" t="s">
        <v>3</v>
      </c>
      <c r="D22" s="32">
        <v>96000000</v>
      </c>
      <c r="E22" s="17">
        <v>59100000</v>
      </c>
      <c r="F22" s="18" t="s">
        <v>152</v>
      </c>
      <c r="G22" s="16">
        <f t="shared" si="0"/>
        <v>36900000</v>
      </c>
      <c r="H22" s="16"/>
      <c r="I22" s="16"/>
      <c r="J22" s="28">
        <v>36900000</v>
      </c>
      <c r="L22" s="3"/>
      <c r="M22" s="32">
        <v>59100000</v>
      </c>
      <c r="N22" s="28"/>
      <c r="O22" s="17"/>
      <c r="P22" s="17"/>
      <c r="Q22" s="17"/>
      <c r="R22" s="21" t="s">
        <v>47</v>
      </c>
    </row>
    <row r="23" spans="1:18" s="6" customFormat="1" ht="43.2">
      <c r="A23" s="80"/>
      <c r="B23" s="76" t="s">
        <v>53</v>
      </c>
      <c r="C23" s="15" t="s">
        <v>4</v>
      </c>
      <c r="D23" s="30">
        <v>3000000</v>
      </c>
      <c r="E23" s="17">
        <v>0</v>
      </c>
      <c r="F23" s="17"/>
      <c r="G23" s="16">
        <f t="shared" si="0"/>
        <v>3000000</v>
      </c>
      <c r="H23" s="16"/>
      <c r="I23" s="16"/>
      <c r="J23" s="16"/>
      <c r="K23" s="28">
        <v>3000000</v>
      </c>
      <c r="L23" s="16"/>
      <c r="M23" s="16"/>
      <c r="N23" s="28">
        <v>1000000</v>
      </c>
      <c r="O23" s="20"/>
      <c r="P23" s="20"/>
      <c r="Q23" s="20"/>
      <c r="R23" s="21" t="s">
        <v>91</v>
      </c>
    </row>
    <row r="24" spans="1:18" s="6" customFormat="1" ht="47.25" customHeight="1">
      <c r="A24" s="80"/>
      <c r="B24" s="76"/>
      <c r="C24" s="15" t="s">
        <v>5</v>
      </c>
      <c r="D24" s="30">
        <v>3000000</v>
      </c>
      <c r="E24" s="17">
        <v>0</v>
      </c>
      <c r="F24" s="17"/>
      <c r="G24" s="16">
        <f t="shared" si="0"/>
        <v>3000000</v>
      </c>
      <c r="H24" s="16"/>
      <c r="I24" s="16"/>
      <c r="J24" s="16"/>
      <c r="K24" s="28">
        <v>3000000</v>
      </c>
      <c r="L24" s="16"/>
      <c r="M24" s="16"/>
      <c r="N24" s="28">
        <v>1000000</v>
      </c>
      <c r="O24" s="20"/>
      <c r="P24" s="20"/>
      <c r="Q24" s="20"/>
      <c r="R24" s="21" t="s">
        <v>91</v>
      </c>
    </row>
    <row r="25" spans="1:18" s="6" customFormat="1" ht="28.8">
      <c r="A25" s="80"/>
      <c r="B25" s="77" t="s">
        <v>54</v>
      </c>
      <c r="C25" s="15" t="s">
        <v>43</v>
      </c>
      <c r="D25" s="20">
        <v>69034782</v>
      </c>
      <c r="E25" s="17">
        <f>11034782+53000000</f>
        <v>64034782</v>
      </c>
      <c r="F25" s="18" t="s">
        <v>128</v>
      </c>
      <c r="G25" s="16">
        <f t="shared" si="0"/>
        <v>5000000</v>
      </c>
      <c r="H25" s="16"/>
      <c r="I25" s="16"/>
      <c r="J25" s="16"/>
      <c r="K25" s="28">
        <v>5000000</v>
      </c>
      <c r="L25" s="16"/>
      <c r="M25" s="16"/>
      <c r="N25" s="28">
        <v>2000000</v>
      </c>
      <c r="O25" s="20"/>
      <c r="P25" s="20"/>
      <c r="Q25" s="20"/>
      <c r="R25" s="21" t="s">
        <v>47</v>
      </c>
    </row>
    <row r="26" spans="1:18" s="6" customFormat="1" ht="43.2">
      <c r="A26" s="80"/>
      <c r="B26" s="78"/>
      <c r="C26" s="15" t="s">
        <v>6</v>
      </c>
      <c r="D26" s="16">
        <v>16969000</v>
      </c>
      <c r="E26" s="17">
        <v>11369000</v>
      </c>
      <c r="F26" s="18" t="s">
        <v>129</v>
      </c>
      <c r="G26" s="16">
        <f t="shared" si="0"/>
        <v>5600000</v>
      </c>
      <c r="H26" s="16"/>
      <c r="I26" s="16"/>
      <c r="J26" s="16"/>
      <c r="K26" s="28">
        <v>5600000</v>
      </c>
      <c r="L26" s="16"/>
      <c r="M26" s="16">
        <v>1970000</v>
      </c>
      <c r="N26" s="28">
        <v>2000000</v>
      </c>
      <c r="O26" s="16"/>
      <c r="P26" s="16"/>
      <c r="Q26" s="16"/>
      <c r="R26" s="21" t="s">
        <v>47</v>
      </c>
    </row>
    <row r="27" spans="1:18" s="6" customFormat="1" ht="28.8">
      <c r="A27" s="80"/>
      <c r="B27" s="78"/>
      <c r="C27" s="15" t="s">
        <v>45</v>
      </c>
      <c r="D27" s="17">
        <v>8000000</v>
      </c>
      <c r="E27" s="17">
        <v>0</v>
      </c>
      <c r="F27" s="17"/>
      <c r="G27" s="16">
        <f t="shared" si="0"/>
        <v>8000000</v>
      </c>
      <c r="H27" s="16"/>
      <c r="I27" s="16"/>
      <c r="J27" s="16"/>
      <c r="K27" s="28">
        <v>8000000</v>
      </c>
      <c r="L27" s="16"/>
      <c r="M27" s="16"/>
      <c r="N27" s="28">
        <v>2000000</v>
      </c>
      <c r="O27" s="16"/>
      <c r="P27" s="16"/>
      <c r="Q27" s="16"/>
      <c r="R27" s="21" t="s">
        <v>47</v>
      </c>
    </row>
    <row r="28" spans="1:18" s="6" customFormat="1" ht="43.2">
      <c r="A28" s="80"/>
      <c r="B28" s="78"/>
      <c r="C28" s="15" t="s">
        <v>7</v>
      </c>
      <c r="D28" s="30">
        <v>60000000</v>
      </c>
      <c r="E28" s="17">
        <v>52000000</v>
      </c>
      <c r="F28" s="18" t="s">
        <v>130</v>
      </c>
      <c r="G28" s="16">
        <f t="shared" si="0"/>
        <v>8000000</v>
      </c>
      <c r="H28" s="16"/>
      <c r="I28" s="16"/>
      <c r="J28" s="16">
        <v>8000000</v>
      </c>
      <c r="K28" s="28"/>
      <c r="L28" s="32"/>
      <c r="M28" s="32"/>
      <c r="N28" s="28"/>
      <c r="O28" s="30"/>
      <c r="P28" s="30"/>
      <c r="Q28" s="30"/>
      <c r="R28" s="21" t="s">
        <v>47</v>
      </c>
    </row>
    <row r="29" spans="1:18" s="6" customFormat="1" ht="51" customHeight="1">
      <c r="A29" s="72"/>
      <c r="B29" s="79"/>
      <c r="C29" s="15" t="s">
        <v>106</v>
      </c>
      <c r="D29" s="30">
        <v>16000000</v>
      </c>
      <c r="E29" s="17">
        <v>13300000</v>
      </c>
      <c r="F29" s="18" t="s">
        <v>131</v>
      </c>
      <c r="G29" s="16">
        <f t="shared" si="0"/>
        <v>2700000</v>
      </c>
      <c r="H29" s="16"/>
      <c r="I29" s="16"/>
      <c r="J29" s="16">
        <v>2700000</v>
      </c>
      <c r="K29" s="28"/>
      <c r="L29" s="32"/>
      <c r="M29" s="32"/>
      <c r="N29" s="28"/>
      <c r="O29" s="30"/>
      <c r="P29" s="30"/>
      <c r="Q29" s="30"/>
      <c r="R29" s="21" t="s">
        <v>47</v>
      </c>
    </row>
    <row r="30" spans="1:18" s="6" customFormat="1" ht="43.2">
      <c r="A30" s="71" t="s">
        <v>36</v>
      </c>
      <c r="B30" s="14" t="s">
        <v>55</v>
      </c>
      <c r="C30" s="15" t="s">
        <v>8</v>
      </c>
      <c r="D30" s="17">
        <v>90000000</v>
      </c>
      <c r="E30" s="17">
        <v>59223126</v>
      </c>
      <c r="F30" s="18" t="s">
        <v>132</v>
      </c>
      <c r="G30" s="16">
        <f t="shared" si="0"/>
        <v>30776874</v>
      </c>
      <c r="H30" s="16"/>
      <c r="I30" s="16"/>
      <c r="J30" s="16"/>
      <c r="K30" s="28">
        <v>30776874</v>
      </c>
      <c r="L30" s="16"/>
      <c r="M30" s="16">
        <v>4251000</v>
      </c>
      <c r="N30" s="28">
        <v>5000000</v>
      </c>
      <c r="O30" s="20"/>
      <c r="P30" s="20"/>
      <c r="Q30" s="20"/>
      <c r="R30" s="21" t="s">
        <v>47</v>
      </c>
    </row>
    <row r="31" spans="1:18" s="6" customFormat="1" ht="43.2">
      <c r="A31" s="80"/>
      <c r="B31" s="76" t="s">
        <v>56</v>
      </c>
      <c r="C31" s="15" t="s">
        <v>9</v>
      </c>
      <c r="D31" s="30">
        <v>31050000</v>
      </c>
      <c r="E31" s="17">
        <v>5000000</v>
      </c>
      <c r="F31" s="18" t="s">
        <v>133</v>
      </c>
      <c r="G31" s="16">
        <f t="shared" si="0"/>
        <v>26050000</v>
      </c>
      <c r="H31" s="16"/>
      <c r="I31" s="16"/>
      <c r="J31" s="16"/>
      <c r="K31" s="28">
        <v>26050000</v>
      </c>
      <c r="L31" s="16"/>
      <c r="M31" s="16"/>
      <c r="N31" s="28">
        <v>5000000</v>
      </c>
      <c r="O31" s="20"/>
      <c r="P31" s="20"/>
      <c r="Q31" s="20"/>
      <c r="R31" s="23" t="s">
        <v>91</v>
      </c>
    </row>
    <row r="32" spans="1:18" s="6" customFormat="1" ht="43.2">
      <c r="A32" s="80"/>
      <c r="B32" s="76"/>
      <c r="C32" s="15" t="s">
        <v>10</v>
      </c>
      <c r="D32" s="17">
        <v>171500000</v>
      </c>
      <c r="E32" s="17">
        <v>56500000</v>
      </c>
      <c r="F32" s="18" t="s">
        <v>134</v>
      </c>
      <c r="G32" s="16">
        <f t="shared" si="0"/>
        <v>115000000</v>
      </c>
      <c r="H32" s="16"/>
      <c r="I32" s="16"/>
      <c r="J32" s="16">
        <v>85000000</v>
      </c>
      <c r="K32" s="28">
        <v>30000000</v>
      </c>
      <c r="L32" s="16"/>
      <c r="M32" s="16">
        <v>2250000</v>
      </c>
      <c r="N32" s="28">
        <v>5000000</v>
      </c>
      <c r="O32" s="20"/>
      <c r="P32" s="20"/>
      <c r="Q32" s="20"/>
      <c r="R32" s="23" t="s">
        <v>91</v>
      </c>
    </row>
    <row r="33" spans="1:18" s="6" customFormat="1" ht="43.2">
      <c r="A33" s="80"/>
      <c r="B33" s="76"/>
      <c r="C33" s="15" t="s">
        <v>11</v>
      </c>
      <c r="D33" s="30">
        <v>138566300.68000001</v>
      </c>
      <c r="E33" s="17">
        <v>86080000</v>
      </c>
      <c r="F33" s="18" t="s">
        <v>153</v>
      </c>
      <c r="G33" s="16">
        <f t="shared" si="0"/>
        <v>52486300.680000007</v>
      </c>
      <c r="H33" s="16"/>
      <c r="I33" s="16"/>
      <c r="J33" s="16">
        <f>+G33-K33</f>
        <v>17486300.680000007</v>
      </c>
      <c r="K33" s="28">
        <v>35000000</v>
      </c>
      <c r="L33" s="16"/>
      <c r="M33" s="16">
        <v>16000000</v>
      </c>
      <c r="N33" s="28">
        <v>5000000</v>
      </c>
      <c r="O33" s="20"/>
      <c r="P33" s="20"/>
      <c r="Q33" s="20"/>
      <c r="R33" s="23" t="s">
        <v>91</v>
      </c>
    </row>
    <row r="34" spans="1:18" s="6" customFormat="1" ht="53.25" customHeight="1">
      <c r="A34" s="80"/>
      <c r="B34" s="51" t="s">
        <v>107</v>
      </c>
      <c r="C34" s="15" t="s">
        <v>108</v>
      </c>
      <c r="D34" s="17">
        <v>75000000</v>
      </c>
      <c r="E34" s="17">
        <v>70000000</v>
      </c>
      <c r="F34" s="18" t="s">
        <v>135</v>
      </c>
      <c r="G34" s="16">
        <f t="shared" si="0"/>
        <v>5000000</v>
      </c>
      <c r="H34" s="16"/>
      <c r="I34" s="16"/>
      <c r="J34" s="16">
        <v>5000000</v>
      </c>
      <c r="K34" s="28"/>
      <c r="L34" s="16"/>
      <c r="M34" s="16">
        <v>40000000</v>
      </c>
      <c r="N34" s="28"/>
      <c r="O34" s="20"/>
      <c r="P34" s="20"/>
      <c r="Q34" s="20"/>
      <c r="R34" s="21" t="s">
        <v>47</v>
      </c>
    </row>
    <row r="35" spans="1:18" s="6" customFormat="1" ht="28.8">
      <c r="A35" s="80"/>
      <c r="B35" s="45" t="s">
        <v>109</v>
      </c>
      <c r="C35" s="15" t="s">
        <v>96</v>
      </c>
      <c r="D35" s="17">
        <v>6000000</v>
      </c>
      <c r="E35" s="17"/>
      <c r="F35" s="18"/>
      <c r="G35" s="16">
        <f t="shared" si="0"/>
        <v>6000000</v>
      </c>
      <c r="H35" s="16"/>
      <c r="J35" s="16"/>
      <c r="K35" s="16">
        <v>6000000</v>
      </c>
      <c r="L35" s="16"/>
      <c r="M35" s="16"/>
      <c r="N35" s="28">
        <v>1500000</v>
      </c>
      <c r="O35" s="20"/>
      <c r="P35" s="20"/>
      <c r="Q35" s="20"/>
      <c r="R35" s="21" t="s">
        <v>47</v>
      </c>
    </row>
    <row r="36" spans="1:18" s="6" customFormat="1" ht="43.2">
      <c r="A36" s="80"/>
      <c r="B36" s="14" t="s">
        <v>112</v>
      </c>
      <c r="C36" s="33" t="s">
        <v>44</v>
      </c>
      <c r="D36" s="30">
        <v>440000000</v>
      </c>
      <c r="E36" s="17">
        <v>314000000</v>
      </c>
      <c r="F36" s="18" t="s">
        <v>136</v>
      </c>
      <c r="G36" s="16">
        <f t="shared" si="0"/>
        <v>126000000</v>
      </c>
      <c r="H36" s="16"/>
      <c r="I36" s="16"/>
      <c r="J36" s="16">
        <v>76000000</v>
      </c>
      <c r="K36" s="48">
        <v>50000000</v>
      </c>
      <c r="L36" s="16"/>
      <c r="M36" s="16">
        <v>100000000</v>
      </c>
      <c r="N36" s="48">
        <v>10000000</v>
      </c>
      <c r="O36" s="20"/>
      <c r="P36" s="20"/>
      <c r="Q36" s="20"/>
      <c r="R36" s="23" t="s">
        <v>91</v>
      </c>
    </row>
    <row r="37" spans="1:18" s="6" customFormat="1" ht="45" customHeight="1">
      <c r="A37" s="72"/>
      <c r="B37" s="49" t="s">
        <v>113</v>
      </c>
      <c r="C37" s="33" t="s">
        <v>105</v>
      </c>
      <c r="D37" s="30">
        <v>1500000</v>
      </c>
      <c r="E37" s="17"/>
      <c r="F37" s="18"/>
      <c r="G37" s="16">
        <f t="shared" si="0"/>
        <v>1500000</v>
      </c>
      <c r="H37" s="16"/>
      <c r="I37" s="16"/>
      <c r="J37" s="16"/>
      <c r="K37" s="48">
        <v>1500000</v>
      </c>
      <c r="L37" s="16"/>
      <c r="M37" s="16"/>
      <c r="N37" s="48">
        <v>1500000</v>
      </c>
      <c r="O37" s="20"/>
      <c r="P37" s="20"/>
      <c r="Q37" s="20"/>
      <c r="R37" s="23" t="s">
        <v>103</v>
      </c>
    </row>
    <row r="38" spans="1:18" s="6" customFormat="1">
      <c r="A38" s="52"/>
      <c r="B38" s="81" t="s">
        <v>114</v>
      </c>
      <c r="C38" s="33" t="s">
        <v>110</v>
      </c>
      <c r="D38" s="27">
        <v>10000000</v>
      </c>
      <c r="E38" s="17">
        <v>0</v>
      </c>
      <c r="F38" s="17"/>
      <c r="G38" s="16">
        <f t="shared" ref="G38:G39" si="3">+D38-E38</f>
        <v>10000000</v>
      </c>
      <c r="H38" s="16"/>
      <c r="I38" s="16"/>
      <c r="J38" s="16">
        <v>10000000</v>
      </c>
      <c r="K38" s="28"/>
      <c r="L38" s="32"/>
      <c r="M38" s="32"/>
      <c r="N38" s="28"/>
      <c r="O38" s="17"/>
      <c r="P38" s="17"/>
      <c r="Q38" s="17"/>
      <c r="R38" s="21" t="s">
        <v>93</v>
      </c>
    </row>
    <row r="39" spans="1:18" s="6" customFormat="1" ht="23.25" customHeight="1">
      <c r="A39" s="52"/>
      <c r="B39" s="82"/>
      <c r="C39" s="33" t="s">
        <v>111</v>
      </c>
      <c r="D39" s="27">
        <v>10000000</v>
      </c>
      <c r="E39" s="17">
        <v>0</v>
      </c>
      <c r="F39" s="17"/>
      <c r="G39" s="16">
        <f t="shared" si="3"/>
        <v>10000000</v>
      </c>
      <c r="H39" s="16"/>
      <c r="I39" s="16"/>
      <c r="J39" s="16">
        <v>10000000</v>
      </c>
      <c r="K39" s="28"/>
      <c r="L39" s="32"/>
      <c r="M39" s="32"/>
      <c r="N39" s="28"/>
      <c r="O39" s="17"/>
      <c r="P39" s="17"/>
      <c r="Q39" s="17"/>
      <c r="R39" s="21" t="s">
        <v>157</v>
      </c>
    </row>
    <row r="40" spans="1:18" s="6" customFormat="1" ht="28.8">
      <c r="A40" s="53" t="s">
        <v>38</v>
      </c>
      <c r="B40" s="81" t="s">
        <v>115</v>
      </c>
      <c r="C40" s="33" t="s">
        <v>12</v>
      </c>
      <c r="D40" s="27">
        <v>6000000</v>
      </c>
      <c r="E40" s="17">
        <v>0</v>
      </c>
      <c r="F40" s="17"/>
      <c r="G40" s="16">
        <f t="shared" si="0"/>
        <v>6000000</v>
      </c>
      <c r="H40" s="16"/>
      <c r="I40" s="16"/>
      <c r="J40" s="16"/>
      <c r="K40" s="28">
        <v>6000000</v>
      </c>
      <c r="L40" s="32"/>
      <c r="M40" s="32"/>
      <c r="N40" s="28">
        <v>1000000</v>
      </c>
      <c r="O40" s="17"/>
      <c r="P40" s="17"/>
      <c r="Q40" s="17"/>
      <c r="R40" s="21" t="s">
        <v>157</v>
      </c>
    </row>
    <row r="41" spans="1:18" s="6" customFormat="1" ht="28.8">
      <c r="A41" s="55"/>
      <c r="B41" s="82"/>
      <c r="C41" s="33" t="s">
        <v>13</v>
      </c>
      <c r="D41" s="27">
        <v>4000000</v>
      </c>
      <c r="E41" s="17">
        <v>0</v>
      </c>
      <c r="F41" s="17"/>
      <c r="G41" s="16">
        <f t="shared" si="0"/>
        <v>4000000</v>
      </c>
      <c r="H41" s="16"/>
      <c r="I41" s="16"/>
      <c r="J41" s="16"/>
      <c r="K41" s="28">
        <v>4000000</v>
      </c>
      <c r="L41" s="32"/>
      <c r="M41" s="32"/>
      <c r="N41" s="28">
        <v>1000000</v>
      </c>
      <c r="O41" s="17"/>
      <c r="P41" s="17"/>
      <c r="Q41" s="17"/>
      <c r="R41" s="21" t="s">
        <v>157</v>
      </c>
    </row>
    <row r="42" spans="1:18" s="6" customFormat="1">
      <c r="A42" s="55"/>
      <c r="B42" s="76" t="s">
        <v>116</v>
      </c>
      <c r="C42" s="33" t="s">
        <v>15</v>
      </c>
      <c r="D42" s="20">
        <v>5000000</v>
      </c>
      <c r="E42" s="17">
        <v>2000000</v>
      </c>
      <c r="F42" s="18" t="s">
        <v>137</v>
      </c>
      <c r="G42" s="16">
        <f t="shared" si="0"/>
        <v>3000000</v>
      </c>
      <c r="H42" s="16"/>
      <c r="I42" s="16"/>
      <c r="J42" s="16"/>
      <c r="K42" s="28">
        <v>3000000</v>
      </c>
      <c r="L42" s="32"/>
      <c r="M42" s="32"/>
      <c r="N42" s="28">
        <v>2000000</v>
      </c>
      <c r="O42" s="17"/>
      <c r="P42" s="17"/>
      <c r="Q42" s="17"/>
      <c r="R42" s="21" t="s">
        <v>157</v>
      </c>
    </row>
    <row r="43" spans="1:18" s="6" customFormat="1" ht="28.8">
      <c r="A43" s="55"/>
      <c r="B43" s="76"/>
      <c r="C43" s="33" t="s">
        <v>14</v>
      </c>
      <c r="D43" s="20">
        <v>11000000</v>
      </c>
      <c r="E43" s="17">
        <v>6000000</v>
      </c>
      <c r="F43" s="18" t="s">
        <v>137</v>
      </c>
      <c r="G43" s="16">
        <f t="shared" si="0"/>
        <v>5000000</v>
      </c>
      <c r="H43" s="16"/>
      <c r="I43" s="16"/>
      <c r="J43" s="16">
        <v>5000000</v>
      </c>
      <c r="K43" s="28"/>
      <c r="L43" s="32"/>
      <c r="M43" s="32"/>
      <c r="N43" s="28"/>
      <c r="O43" s="17"/>
      <c r="P43" s="17"/>
      <c r="Q43" s="17"/>
      <c r="R43" s="21" t="s">
        <v>157</v>
      </c>
    </row>
    <row r="44" spans="1:18" s="6" customFormat="1" ht="28.8">
      <c r="A44" s="55"/>
      <c r="B44" s="14" t="s">
        <v>117</v>
      </c>
      <c r="C44" s="33" t="s">
        <v>95</v>
      </c>
      <c r="D44" s="27">
        <v>30000000</v>
      </c>
      <c r="E44" s="17">
        <v>15000000</v>
      </c>
      <c r="F44" s="18" t="s">
        <v>138</v>
      </c>
      <c r="G44" s="16">
        <f t="shared" si="0"/>
        <v>15000000</v>
      </c>
      <c r="H44" s="16"/>
      <c r="I44" s="16"/>
      <c r="J44" s="16"/>
      <c r="K44" s="28">
        <v>15000000</v>
      </c>
      <c r="L44" s="32"/>
      <c r="M44" s="32"/>
      <c r="N44" s="28">
        <v>4000000</v>
      </c>
      <c r="O44" s="17"/>
      <c r="P44" s="17"/>
      <c r="Q44" s="17"/>
      <c r="R44" s="21" t="s">
        <v>157</v>
      </c>
    </row>
    <row r="45" spans="1:18" s="6" customFormat="1" ht="28.8">
      <c r="A45" s="55"/>
      <c r="B45" s="77" t="s">
        <v>118</v>
      </c>
      <c r="C45" s="33" t="s">
        <v>16</v>
      </c>
      <c r="D45" s="20">
        <v>30000000</v>
      </c>
      <c r="E45" s="17">
        <v>19000000</v>
      </c>
      <c r="F45" s="18" t="s">
        <v>139</v>
      </c>
      <c r="G45" s="16">
        <f t="shared" si="0"/>
        <v>11000000</v>
      </c>
      <c r="H45" s="16"/>
      <c r="I45" s="16"/>
      <c r="J45" s="16">
        <v>6000000</v>
      </c>
      <c r="K45" s="28">
        <v>5000000</v>
      </c>
      <c r="L45" s="32"/>
      <c r="M45" s="32"/>
      <c r="N45" s="28">
        <v>1000000</v>
      </c>
      <c r="O45" s="30"/>
      <c r="P45" s="30"/>
      <c r="Q45" s="30"/>
      <c r="R45" s="21" t="s">
        <v>157</v>
      </c>
    </row>
    <row r="46" spans="1:18" s="6" customFormat="1" ht="43.2">
      <c r="A46" s="55"/>
      <c r="B46" s="78"/>
      <c r="C46" s="33" t="s">
        <v>18</v>
      </c>
      <c r="D46" s="20">
        <v>8000000</v>
      </c>
      <c r="E46" s="17">
        <v>0</v>
      </c>
      <c r="F46" s="17"/>
      <c r="G46" s="16">
        <f t="shared" si="0"/>
        <v>8000000</v>
      </c>
      <c r="H46" s="16"/>
      <c r="I46" s="16"/>
      <c r="J46" s="16"/>
      <c r="K46" s="28">
        <v>8000000</v>
      </c>
      <c r="L46" s="32"/>
      <c r="M46" s="32"/>
      <c r="N46" s="28">
        <v>2500000</v>
      </c>
      <c r="O46" s="30"/>
      <c r="P46" s="30"/>
      <c r="Q46" s="30"/>
      <c r="R46" s="21" t="s">
        <v>157</v>
      </c>
    </row>
    <row r="47" spans="1:18" s="6" customFormat="1" ht="28.8">
      <c r="A47" s="55"/>
      <c r="B47" s="78"/>
      <c r="C47" s="15" t="s">
        <v>19</v>
      </c>
      <c r="D47" s="27">
        <v>20000000</v>
      </c>
      <c r="E47" s="17">
        <v>12000000</v>
      </c>
      <c r="F47" s="18" t="s">
        <v>79</v>
      </c>
      <c r="G47" s="16">
        <f t="shared" si="0"/>
        <v>8000000</v>
      </c>
      <c r="H47" s="16"/>
      <c r="I47" s="16"/>
      <c r="J47" s="16"/>
      <c r="K47" s="28">
        <v>8000000</v>
      </c>
      <c r="L47" s="32"/>
      <c r="M47" s="32">
        <v>8000000</v>
      </c>
      <c r="N47" s="28">
        <v>2000000</v>
      </c>
      <c r="O47" s="17"/>
      <c r="P47" s="17"/>
      <c r="Q47" s="17"/>
      <c r="R47" s="21" t="s">
        <v>157</v>
      </c>
    </row>
    <row r="48" spans="1:18" s="6" customFormat="1">
      <c r="A48" s="55"/>
      <c r="B48" s="78"/>
      <c r="C48" s="33" t="s">
        <v>97</v>
      </c>
      <c r="D48" s="20">
        <v>5000000</v>
      </c>
      <c r="E48" s="17"/>
      <c r="F48" s="18"/>
      <c r="G48" s="16">
        <v>5000000</v>
      </c>
      <c r="H48" s="16"/>
      <c r="J48" s="16"/>
      <c r="K48" s="16">
        <v>5000000</v>
      </c>
      <c r="L48" s="32"/>
      <c r="M48" s="32"/>
      <c r="N48" s="28">
        <v>3000000</v>
      </c>
      <c r="O48" s="30"/>
      <c r="P48" s="30"/>
      <c r="Q48" s="30"/>
      <c r="R48" s="21" t="s">
        <v>157</v>
      </c>
    </row>
    <row r="49" spans="1:18" s="6" customFormat="1" ht="28.8">
      <c r="A49" s="55"/>
      <c r="B49" s="78"/>
      <c r="C49" s="33" t="s">
        <v>17</v>
      </c>
      <c r="D49" s="20">
        <v>15000000</v>
      </c>
      <c r="E49" s="17">
        <v>15000000</v>
      </c>
      <c r="F49" s="18" t="s">
        <v>140</v>
      </c>
      <c r="G49" s="16">
        <f t="shared" si="0"/>
        <v>0</v>
      </c>
      <c r="H49" s="16"/>
      <c r="I49" s="16"/>
      <c r="J49" s="16"/>
      <c r="K49" s="28"/>
      <c r="L49" s="32"/>
      <c r="M49" s="32"/>
      <c r="N49" s="28"/>
      <c r="O49" s="30"/>
      <c r="P49" s="30"/>
      <c r="Q49" s="30"/>
      <c r="R49" s="21" t="s">
        <v>157</v>
      </c>
    </row>
    <row r="50" spans="1:18" s="6" customFormat="1" ht="43.2">
      <c r="A50" s="55"/>
      <c r="B50" s="76" t="s">
        <v>121</v>
      </c>
      <c r="C50" s="33" t="s">
        <v>20</v>
      </c>
      <c r="D50" s="20">
        <v>75000000</v>
      </c>
      <c r="E50" s="17">
        <v>51500000</v>
      </c>
      <c r="F50" s="18" t="s">
        <v>141</v>
      </c>
      <c r="G50" s="16">
        <f t="shared" si="0"/>
        <v>23500000</v>
      </c>
      <c r="H50" s="16"/>
      <c r="I50" s="16"/>
      <c r="J50" s="16"/>
      <c r="K50" s="28">
        <v>23500000</v>
      </c>
      <c r="L50" s="32"/>
      <c r="M50" s="32"/>
      <c r="N50" s="28">
        <v>4000000</v>
      </c>
      <c r="O50" s="17"/>
      <c r="P50" s="17"/>
      <c r="Q50" s="17"/>
      <c r="R50" s="21" t="s">
        <v>157</v>
      </c>
    </row>
    <row r="51" spans="1:18" s="6" customFormat="1" ht="43.2">
      <c r="A51" s="55"/>
      <c r="B51" s="76"/>
      <c r="C51" s="33" t="s">
        <v>21</v>
      </c>
      <c r="D51" s="27">
        <v>45000000</v>
      </c>
      <c r="E51" s="17">
        <v>21000000</v>
      </c>
      <c r="F51" s="18" t="s">
        <v>142</v>
      </c>
      <c r="G51" s="16">
        <f t="shared" si="0"/>
        <v>24000000</v>
      </c>
      <c r="H51" s="16"/>
      <c r="I51" s="16"/>
      <c r="J51" s="16"/>
      <c r="K51" s="28">
        <v>24000000</v>
      </c>
      <c r="L51" s="32"/>
      <c r="M51" s="32"/>
      <c r="N51" s="28">
        <v>6000000</v>
      </c>
      <c r="O51" s="17"/>
      <c r="P51" s="17"/>
      <c r="Q51" s="17"/>
      <c r="R51" s="21" t="s">
        <v>157</v>
      </c>
    </row>
    <row r="52" spans="1:18" s="6" customFormat="1" ht="43.2">
      <c r="A52" s="55"/>
      <c r="B52" s="76"/>
      <c r="C52" s="33" t="s">
        <v>22</v>
      </c>
      <c r="D52" s="20">
        <f>46450000+73126</f>
        <v>46523126</v>
      </c>
      <c r="E52" s="17">
        <v>39200000</v>
      </c>
      <c r="F52" s="18" t="s">
        <v>143</v>
      </c>
      <c r="G52" s="16">
        <f>+D52-E52</f>
        <v>7323126</v>
      </c>
      <c r="H52" s="16"/>
      <c r="I52" s="16"/>
      <c r="J52" s="16"/>
      <c r="K52" s="28">
        <f>+G52</f>
        <v>7323126</v>
      </c>
      <c r="L52" s="32"/>
      <c r="M52" s="32"/>
      <c r="N52" s="28">
        <v>1500000</v>
      </c>
      <c r="O52" s="30"/>
      <c r="P52" s="30"/>
      <c r="Q52" s="17"/>
      <c r="R52" s="21" t="s">
        <v>157</v>
      </c>
    </row>
    <row r="53" spans="1:18" s="6" customFormat="1">
      <c r="A53" s="55"/>
      <c r="B53" s="76"/>
      <c r="C53" s="33" t="s">
        <v>119</v>
      </c>
      <c r="D53" s="16">
        <v>20000000</v>
      </c>
      <c r="E53" s="32">
        <v>10000000</v>
      </c>
      <c r="F53" s="57" t="s">
        <v>120</v>
      </c>
      <c r="G53" s="16">
        <f t="shared" si="0"/>
        <v>10000000</v>
      </c>
      <c r="H53" s="16"/>
      <c r="I53" s="16"/>
      <c r="J53" s="16">
        <v>10000000</v>
      </c>
      <c r="K53" s="28"/>
      <c r="L53" s="32"/>
      <c r="M53" s="32"/>
      <c r="N53" s="28"/>
      <c r="O53" s="17"/>
      <c r="P53" s="17"/>
      <c r="Q53" s="17"/>
      <c r="R53" s="23" t="s">
        <v>158</v>
      </c>
    </row>
    <row r="54" spans="1:18" s="6" customFormat="1" ht="28.8">
      <c r="A54" s="56"/>
      <c r="B54" s="76"/>
      <c r="C54" s="15" t="s">
        <v>23</v>
      </c>
      <c r="D54" s="27">
        <v>5000000</v>
      </c>
      <c r="E54" s="17">
        <v>0</v>
      </c>
      <c r="F54" s="17"/>
      <c r="G54" s="16">
        <f t="shared" si="0"/>
        <v>5000000</v>
      </c>
      <c r="H54" s="16"/>
      <c r="I54" s="16"/>
      <c r="J54" s="16">
        <v>5000000</v>
      </c>
      <c r="K54" s="28"/>
      <c r="L54" s="32"/>
      <c r="M54" s="32"/>
      <c r="N54" s="28"/>
      <c r="O54" s="17"/>
      <c r="P54" s="17"/>
      <c r="Q54" s="17"/>
      <c r="R54" s="21" t="s">
        <v>157</v>
      </c>
    </row>
    <row r="55" spans="1:18" s="6" customFormat="1" ht="28.8">
      <c r="A55" s="53" t="s">
        <v>37</v>
      </c>
      <c r="B55" s="49" t="s">
        <v>122</v>
      </c>
      <c r="C55" s="33" t="s">
        <v>24</v>
      </c>
      <c r="D55" s="27">
        <v>79301566</v>
      </c>
      <c r="E55" s="27">
        <v>77301566</v>
      </c>
      <c r="F55" s="18" t="s">
        <v>144</v>
      </c>
      <c r="G55" s="16">
        <f t="shared" si="0"/>
        <v>2000000</v>
      </c>
      <c r="H55" s="16"/>
      <c r="I55" s="16"/>
      <c r="J55" s="16">
        <v>2000000</v>
      </c>
      <c r="K55" s="28"/>
      <c r="L55" s="16"/>
      <c r="M55" s="16">
        <v>10000000</v>
      </c>
      <c r="N55" s="28"/>
      <c r="O55" s="27"/>
      <c r="P55" s="27"/>
      <c r="Q55" s="27"/>
      <c r="R55" s="21" t="s">
        <v>92</v>
      </c>
    </row>
    <row r="56" spans="1:18" s="6" customFormat="1" ht="43.2">
      <c r="A56" s="83" t="s">
        <v>42</v>
      </c>
      <c r="B56" s="14" t="s">
        <v>123</v>
      </c>
      <c r="C56" s="33" t="s">
        <v>25</v>
      </c>
      <c r="D56" s="27">
        <v>185000000</v>
      </c>
      <c r="E56" s="17">
        <v>131214570</v>
      </c>
      <c r="F56" s="18" t="s">
        <v>145</v>
      </c>
      <c r="G56" s="16">
        <f t="shared" si="0"/>
        <v>53785430</v>
      </c>
      <c r="H56" s="16"/>
      <c r="I56" s="16"/>
      <c r="J56" s="16">
        <f>+G56-K56</f>
        <v>23785430</v>
      </c>
      <c r="K56" s="28">
        <v>30000000</v>
      </c>
      <c r="L56" s="16"/>
      <c r="M56" s="16">
        <v>2210000</v>
      </c>
      <c r="N56" s="28">
        <v>16000000</v>
      </c>
      <c r="O56" s="20"/>
      <c r="P56" s="20"/>
      <c r="Q56" s="20"/>
      <c r="R56" s="23" t="s">
        <v>157</v>
      </c>
    </row>
    <row r="57" spans="1:18" s="6" customFormat="1" ht="57.6">
      <c r="A57" s="83"/>
      <c r="B57" s="14" t="s">
        <v>124</v>
      </c>
      <c r="C57" s="33" t="s">
        <v>99</v>
      </c>
      <c r="D57" s="27">
        <v>106400000</v>
      </c>
      <c r="E57" s="17">
        <v>101400000</v>
      </c>
      <c r="F57" s="18" t="s">
        <v>146</v>
      </c>
      <c r="G57" s="16">
        <f t="shared" si="0"/>
        <v>5000000</v>
      </c>
      <c r="H57" s="16"/>
      <c r="I57" s="16"/>
      <c r="J57" s="16"/>
      <c r="K57" s="28">
        <v>5000000</v>
      </c>
      <c r="L57" s="16"/>
      <c r="M57" s="16">
        <v>15000000</v>
      </c>
      <c r="N57" s="28">
        <v>3000000</v>
      </c>
      <c r="O57" s="27"/>
      <c r="P57" s="27"/>
      <c r="Q57" s="27"/>
      <c r="R57" s="23" t="s">
        <v>47</v>
      </c>
    </row>
    <row r="58" spans="1:18" s="6" customFormat="1" ht="32.25" customHeight="1">
      <c r="A58" s="83"/>
      <c r="B58" s="85" t="s">
        <v>125</v>
      </c>
      <c r="C58" s="15" t="s">
        <v>98</v>
      </c>
      <c r="D58" s="27">
        <v>10000000</v>
      </c>
      <c r="E58" s="17"/>
      <c r="F58" s="17"/>
      <c r="G58" s="16">
        <v>10000000</v>
      </c>
      <c r="H58" s="16"/>
      <c r="I58" s="16"/>
      <c r="J58" s="16"/>
      <c r="K58" s="28">
        <v>10000000</v>
      </c>
      <c r="L58" s="16"/>
      <c r="M58" s="16"/>
      <c r="N58" s="28">
        <v>2900000</v>
      </c>
      <c r="O58" s="27"/>
      <c r="P58" s="27"/>
      <c r="Q58" s="27"/>
      <c r="R58" s="21" t="s">
        <v>157</v>
      </c>
    </row>
    <row r="59" spans="1:18" s="6" customFormat="1" ht="45" customHeight="1">
      <c r="A59" s="83"/>
      <c r="B59" s="86"/>
      <c r="C59" s="15" t="s">
        <v>104</v>
      </c>
      <c r="D59" s="27">
        <v>4850000</v>
      </c>
      <c r="E59" s="17">
        <v>0</v>
      </c>
      <c r="F59" s="17"/>
      <c r="G59" s="16">
        <v>4850000</v>
      </c>
      <c r="H59" s="16"/>
      <c r="J59" s="16">
        <f>+G59-K59</f>
        <v>3400000</v>
      </c>
      <c r="K59" s="16">
        <v>1450000</v>
      </c>
      <c r="L59" s="16"/>
      <c r="M59" s="16"/>
      <c r="N59" s="28">
        <v>1000000</v>
      </c>
      <c r="O59" s="27"/>
      <c r="P59" s="27"/>
      <c r="Q59" s="27"/>
      <c r="R59" s="23" t="s">
        <v>91</v>
      </c>
    </row>
    <row r="60" spans="1:18" s="6" customFormat="1" ht="30" customHeight="1">
      <c r="A60" s="83"/>
      <c r="B60" s="87"/>
      <c r="C60" s="15" t="s">
        <v>57</v>
      </c>
      <c r="D60" s="27">
        <v>2000000</v>
      </c>
      <c r="E60" s="17">
        <v>0</v>
      </c>
      <c r="F60" s="17"/>
      <c r="G60" s="16">
        <f t="shared" ref="G60:G70" si="4">+D60-E60</f>
        <v>2000000</v>
      </c>
      <c r="H60" s="16"/>
      <c r="I60" s="16"/>
      <c r="J60" s="16"/>
      <c r="K60" s="28">
        <v>2000000</v>
      </c>
      <c r="L60" s="16"/>
      <c r="M60" s="16"/>
      <c r="N60" s="28">
        <v>1000000</v>
      </c>
      <c r="O60" s="27"/>
      <c r="P60" s="27"/>
      <c r="Q60" s="27"/>
      <c r="R60" s="21" t="s">
        <v>92</v>
      </c>
    </row>
    <row r="61" spans="1:18" s="6" customFormat="1">
      <c r="A61" s="71" t="s">
        <v>40</v>
      </c>
      <c r="B61" s="76" t="s">
        <v>126</v>
      </c>
      <c r="C61" s="15" t="s">
        <v>26</v>
      </c>
      <c r="D61" s="27">
        <v>2000000</v>
      </c>
      <c r="E61" s="17">
        <v>0</v>
      </c>
      <c r="F61" s="17"/>
      <c r="G61" s="16">
        <f t="shared" si="4"/>
        <v>2000000</v>
      </c>
      <c r="H61" s="16"/>
      <c r="I61" s="16"/>
      <c r="J61" s="16">
        <v>2000000</v>
      </c>
      <c r="K61" s="28"/>
      <c r="L61" s="16"/>
      <c r="M61" s="16"/>
      <c r="N61" s="28"/>
      <c r="O61" s="27"/>
      <c r="P61" s="27"/>
      <c r="Q61" s="27"/>
      <c r="R61" s="21" t="s">
        <v>157</v>
      </c>
    </row>
    <row r="62" spans="1:18" s="6" customFormat="1">
      <c r="A62" s="80"/>
      <c r="B62" s="76"/>
      <c r="C62" s="15" t="s">
        <v>27</v>
      </c>
      <c r="D62" s="27">
        <v>2000000</v>
      </c>
      <c r="E62" s="17">
        <v>0</v>
      </c>
      <c r="F62" s="17"/>
      <c r="G62" s="16">
        <f t="shared" si="4"/>
        <v>2000000</v>
      </c>
      <c r="H62" s="16"/>
      <c r="I62" s="16"/>
      <c r="J62" s="16">
        <v>2000000</v>
      </c>
      <c r="K62" s="28"/>
      <c r="L62" s="16"/>
      <c r="M62" s="16"/>
      <c r="N62" s="28"/>
      <c r="O62" s="27"/>
      <c r="P62" s="27"/>
      <c r="Q62" s="27"/>
      <c r="R62" s="21" t="s">
        <v>157</v>
      </c>
    </row>
    <row r="63" spans="1:18" s="6" customFormat="1">
      <c r="A63" s="80"/>
      <c r="B63" s="76"/>
      <c r="C63" s="15" t="s">
        <v>28</v>
      </c>
      <c r="D63" s="27">
        <v>6000000</v>
      </c>
      <c r="E63" s="17">
        <v>0</v>
      </c>
      <c r="F63" s="17"/>
      <c r="G63" s="16">
        <f t="shared" si="4"/>
        <v>6000000</v>
      </c>
      <c r="H63" s="16"/>
      <c r="I63" s="16"/>
      <c r="J63" s="16">
        <v>6000000</v>
      </c>
      <c r="K63" s="28"/>
      <c r="L63" s="16"/>
      <c r="M63" s="16"/>
      <c r="N63" s="28"/>
      <c r="O63" s="27"/>
      <c r="P63" s="27"/>
      <c r="Q63" s="27"/>
      <c r="R63" s="21" t="s">
        <v>157</v>
      </c>
    </row>
    <row r="64" spans="1:18" s="6" customFormat="1" ht="15" customHeight="1">
      <c r="A64" s="80"/>
      <c r="B64" s="77" t="s">
        <v>148</v>
      </c>
      <c r="C64" s="33" t="s">
        <v>30</v>
      </c>
      <c r="D64" s="27">
        <v>12000000</v>
      </c>
      <c r="E64" s="17">
        <v>7000000</v>
      </c>
      <c r="F64" s="18" t="s">
        <v>140</v>
      </c>
      <c r="G64" s="16">
        <f t="shared" si="4"/>
        <v>5000000</v>
      </c>
      <c r="H64" s="16"/>
      <c r="I64" s="16"/>
      <c r="J64" s="16"/>
      <c r="K64" s="28">
        <v>5000000</v>
      </c>
      <c r="L64" s="16"/>
      <c r="M64" s="16"/>
      <c r="N64" s="28">
        <v>2000000</v>
      </c>
      <c r="O64" s="27"/>
      <c r="P64" s="27"/>
      <c r="Q64" s="27"/>
      <c r="R64" s="21" t="s">
        <v>157</v>
      </c>
    </row>
    <row r="65" spans="1:249" s="6" customFormat="1" ht="28.8">
      <c r="A65" s="80"/>
      <c r="B65" s="78"/>
      <c r="C65" s="33" t="s">
        <v>32</v>
      </c>
      <c r="D65" s="27">
        <v>65000000</v>
      </c>
      <c r="E65" s="17">
        <v>50000000</v>
      </c>
      <c r="F65" s="18" t="s">
        <v>137</v>
      </c>
      <c r="G65" s="16">
        <f t="shared" si="4"/>
        <v>15000000</v>
      </c>
      <c r="H65" s="16"/>
      <c r="I65" s="16"/>
      <c r="J65" s="16"/>
      <c r="K65" s="28">
        <v>15000000</v>
      </c>
      <c r="L65" s="16"/>
      <c r="M65" s="16"/>
      <c r="N65" s="28">
        <v>3000000</v>
      </c>
      <c r="O65" s="27"/>
      <c r="P65" s="27"/>
      <c r="Q65" s="27"/>
      <c r="R65" s="21" t="s">
        <v>157</v>
      </c>
    </row>
    <row r="66" spans="1:249" s="6" customFormat="1">
      <c r="A66" s="80"/>
      <c r="B66" s="78"/>
      <c r="C66" s="33" t="s">
        <v>29</v>
      </c>
      <c r="D66" s="27">
        <v>60000000</v>
      </c>
      <c r="E66" s="17">
        <v>0</v>
      </c>
      <c r="F66" s="17"/>
      <c r="G66" s="16">
        <f t="shared" si="4"/>
        <v>60000000</v>
      </c>
      <c r="H66" s="16"/>
      <c r="I66" s="16"/>
      <c r="J66" s="16">
        <v>60000000</v>
      </c>
      <c r="K66" s="28"/>
      <c r="L66" s="16"/>
      <c r="M66" s="16"/>
      <c r="N66" s="28"/>
      <c r="O66" s="27"/>
      <c r="P66" s="27"/>
      <c r="Q66" s="27"/>
      <c r="R66" s="21" t="s">
        <v>157</v>
      </c>
    </row>
    <row r="67" spans="1:249" s="6" customFormat="1">
      <c r="A67" s="80"/>
      <c r="B67" s="78"/>
      <c r="C67" s="33" t="s">
        <v>31</v>
      </c>
      <c r="D67" s="27">
        <v>10000000</v>
      </c>
      <c r="E67" s="17">
        <v>5000000</v>
      </c>
      <c r="F67" s="18" t="s">
        <v>151</v>
      </c>
      <c r="G67" s="16">
        <f t="shared" si="4"/>
        <v>5000000</v>
      </c>
      <c r="H67" s="16"/>
      <c r="I67" s="16"/>
      <c r="J67" s="16">
        <v>5000000</v>
      </c>
      <c r="K67" s="28"/>
      <c r="L67" s="16"/>
      <c r="M67" s="16"/>
      <c r="N67" s="28"/>
      <c r="O67" s="27"/>
      <c r="P67" s="27"/>
      <c r="Q67" s="27"/>
      <c r="R67" s="21" t="s">
        <v>157</v>
      </c>
    </row>
    <row r="68" spans="1:249" s="6" customFormat="1" ht="57.75" customHeight="1">
      <c r="A68" s="72"/>
      <c r="B68" s="79"/>
      <c r="C68" s="33" t="s">
        <v>127</v>
      </c>
      <c r="D68" s="27">
        <v>121000000</v>
      </c>
      <c r="E68" s="17">
        <v>117500000</v>
      </c>
      <c r="F68" s="18" t="s">
        <v>147</v>
      </c>
      <c r="G68" s="16">
        <f t="shared" si="4"/>
        <v>3500000</v>
      </c>
      <c r="H68" s="16"/>
      <c r="I68" s="16"/>
      <c r="J68" s="16">
        <v>3500000</v>
      </c>
      <c r="K68" s="28"/>
      <c r="L68" s="16"/>
      <c r="M68" s="16"/>
      <c r="N68" s="28"/>
      <c r="O68" s="27"/>
      <c r="P68" s="27"/>
      <c r="Q68" s="27"/>
      <c r="R68" s="21" t="s">
        <v>157</v>
      </c>
    </row>
    <row r="69" spans="1:249" s="6" customFormat="1" ht="28.8">
      <c r="A69" s="7" t="s">
        <v>39</v>
      </c>
      <c r="B69" s="14" t="s">
        <v>149</v>
      </c>
      <c r="C69" s="33" t="s">
        <v>33</v>
      </c>
      <c r="D69" s="20">
        <v>25000000</v>
      </c>
      <c r="E69" s="17">
        <v>0</v>
      </c>
      <c r="F69" s="17"/>
      <c r="G69" s="16">
        <f>+D69-E69</f>
        <v>25000000</v>
      </c>
      <c r="H69" s="16"/>
      <c r="I69" s="16"/>
      <c r="J69" s="16">
        <f>+G69-H69</f>
        <v>25000000</v>
      </c>
      <c r="K69" s="28"/>
      <c r="L69" s="16"/>
      <c r="M69" s="16"/>
      <c r="N69" s="28"/>
      <c r="O69" s="20"/>
      <c r="P69" s="20"/>
      <c r="Q69" s="20"/>
      <c r="R69" s="21" t="s">
        <v>47</v>
      </c>
    </row>
    <row r="70" spans="1:249" s="6" customFormat="1" ht="43.2">
      <c r="A70" s="7" t="s">
        <v>41</v>
      </c>
      <c r="B70" s="14" t="s">
        <v>150</v>
      </c>
      <c r="C70" s="15" t="s">
        <v>34</v>
      </c>
      <c r="D70" s="27">
        <v>3400000</v>
      </c>
      <c r="E70" s="17">
        <v>0</v>
      </c>
      <c r="F70" s="17"/>
      <c r="G70" s="16">
        <f t="shared" si="4"/>
        <v>3400000</v>
      </c>
      <c r="H70" s="16"/>
      <c r="I70" s="16"/>
      <c r="J70" s="16">
        <v>3400000</v>
      </c>
      <c r="K70" s="28"/>
      <c r="L70" s="16"/>
      <c r="M70" s="16"/>
      <c r="N70" s="28"/>
      <c r="O70" s="27"/>
      <c r="P70" s="27"/>
      <c r="Q70" s="27"/>
      <c r="R70" s="21" t="s">
        <v>91</v>
      </c>
    </row>
    <row r="71" spans="1:249">
      <c r="A71" s="1" t="s">
        <v>58</v>
      </c>
      <c r="B71" s="2"/>
      <c r="C71" s="2"/>
      <c r="D71" s="62">
        <f>SUM(D3:D70)</f>
        <v>3829277040.6799998</v>
      </c>
      <c r="E71" s="34">
        <f>SUM(E3:E70)</f>
        <v>1592016122</v>
      </c>
      <c r="F71" s="34"/>
      <c r="G71" s="62">
        <f>SUM(G3:G70)</f>
        <v>2237260918.6800003</v>
      </c>
      <c r="H71" s="34">
        <f>SUM(H3:H70)</f>
        <v>0</v>
      </c>
      <c r="I71" s="34">
        <f>SUM(I3:I70)</f>
        <v>0</v>
      </c>
      <c r="J71" s="34">
        <f>SUM(J3:J70)</f>
        <v>1672060918.6800001</v>
      </c>
      <c r="K71" s="34">
        <f>SUM(K3:K70)</f>
        <v>565200000</v>
      </c>
      <c r="L71" s="34"/>
      <c r="M71" s="34">
        <f>SUM(M3:M70)</f>
        <v>328990249</v>
      </c>
      <c r="N71" s="34">
        <f>SUM(N3:N70)</f>
        <v>103900000</v>
      </c>
      <c r="O71" s="34"/>
      <c r="P71" s="34"/>
      <c r="Q71" s="34"/>
      <c r="R71" s="34"/>
    </row>
    <row r="73" spans="1:249">
      <c r="J73" s="54"/>
      <c r="K73" s="54"/>
    </row>
    <row r="74" spans="1:249" s="42" customFormat="1" ht="110.25" customHeight="1">
      <c r="A74" s="84" t="s">
        <v>100</v>
      </c>
      <c r="B74" s="84"/>
      <c r="C74" s="35"/>
      <c r="D74" s="35"/>
      <c r="E74" s="36"/>
      <c r="F74" s="37"/>
      <c r="G74" s="38"/>
      <c r="H74" s="38"/>
      <c r="I74" s="38"/>
      <c r="J74" s="38"/>
      <c r="K74" s="38"/>
      <c r="L74" s="39"/>
      <c r="M74" s="39"/>
      <c r="N74" s="39"/>
      <c r="O74" s="39"/>
      <c r="P74" s="39"/>
      <c r="Q74" s="40"/>
      <c r="R74" s="39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41"/>
      <c r="FF74" s="41"/>
      <c r="FG74" s="41"/>
      <c r="FH74" s="41"/>
      <c r="FI74" s="41"/>
      <c r="FJ74" s="41"/>
      <c r="FK74" s="41"/>
      <c r="FL74" s="41"/>
      <c r="FM74" s="41"/>
      <c r="FN74" s="41"/>
      <c r="FO74" s="41"/>
      <c r="FP74" s="41"/>
      <c r="FQ74" s="41"/>
      <c r="FR74" s="41"/>
      <c r="FS74" s="41"/>
      <c r="FT74" s="41"/>
      <c r="FU74" s="41"/>
      <c r="FV74" s="41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</row>
    <row r="75" spans="1:249" s="42" customFormat="1" ht="107.25" customHeight="1">
      <c r="A75" s="88" t="s">
        <v>101</v>
      </c>
      <c r="B75" s="88"/>
      <c r="C75" s="43"/>
      <c r="D75" s="43"/>
      <c r="E75" s="36"/>
      <c r="F75" s="44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89"/>
      <c r="R75" s="89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</row>
    <row r="78" spans="1:249">
      <c r="F78" s="58"/>
    </row>
    <row r="80" spans="1:249">
      <c r="F80" s="59"/>
    </row>
  </sheetData>
  <mergeCells count="26">
    <mergeCell ref="A56:A60"/>
    <mergeCell ref="A74:B74"/>
    <mergeCell ref="B58:B60"/>
    <mergeCell ref="A75:B75"/>
    <mergeCell ref="Q75:R75"/>
    <mergeCell ref="B61:B63"/>
    <mergeCell ref="B64:B68"/>
    <mergeCell ref="A61:A68"/>
    <mergeCell ref="B50:B54"/>
    <mergeCell ref="B45:B49"/>
    <mergeCell ref="B7:B19"/>
    <mergeCell ref="B4:B6"/>
    <mergeCell ref="A30:A37"/>
    <mergeCell ref="A3:A29"/>
    <mergeCell ref="B25:B29"/>
    <mergeCell ref="B38:B39"/>
    <mergeCell ref="B31:B33"/>
    <mergeCell ref="B23:B24"/>
    <mergeCell ref="B40:B41"/>
    <mergeCell ref="B42:B43"/>
    <mergeCell ref="L1:Q1"/>
    <mergeCell ref="A1:A2"/>
    <mergeCell ref="B1:C2"/>
    <mergeCell ref="D1:D2"/>
    <mergeCell ref="G1:K1"/>
    <mergeCell ref="E1:F1"/>
  </mergeCells>
  <pageMargins left="0.23622047244094491" right="0.23622047244094491" top="0.74803149606299213" bottom="0.74803149606299213" header="0.31496062992125984" footer="0.31496062992125984"/>
  <pageSetup paperSize="8" scale="57" fitToHeight="0" orientation="landscape" r:id="rId1"/>
  <headerFooter>
    <oddHeader>&amp;C&amp;"-,Grassetto"PATTO PER LO SVILUPPO DELLA REGIONE BASILICATA  - ALLEGATO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Patto Sud Basilicata</vt:lpstr>
      <vt:lpstr>Foglio4</vt:lpstr>
      <vt:lpstr>'Patto Sud Basilicata'!Titoli_stampa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 Liliana</dc:creator>
  <cp:lastModifiedBy>serafino paternoster</cp:lastModifiedBy>
  <cp:lastPrinted>2016-05-02T09:21:50Z</cp:lastPrinted>
  <dcterms:created xsi:type="dcterms:W3CDTF">2015-12-09T09:35:21Z</dcterms:created>
  <dcterms:modified xsi:type="dcterms:W3CDTF">2016-05-02T17:59:08Z</dcterms:modified>
</cp:coreProperties>
</file>