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italialavoro-my.sharepoint.com/personal/lnardini_anpalservizi_it/Documents/Documenti/ANPAL/Direzione Studi e Ricerca_MeV PAL/RAPPORTO APPRENDISTATO SISTEMA DUALE/Osservatorio/231004_Format Duale e Nota/"/>
    </mc:Choice>
  </mc:AlternateContent>
  <xr:revisionPtr revIDLastSave="45" documentId="8_{E1EC6CDF-FFF6-424D-A049-40D2C3A6AC1B}" xr6:coauthVersionLast="47" xr6:coauthVersionMax="47" xr10:uidLastSave="{C9D276FB-6EDE-43E3-B0B8-5E4E26B5DB35}"/>
  <bookViews>
    <workbookView xWindow="-110" yWindow="-110" windowWidth="19420" windowHeight="10420" tabRatio="816" xr2:uid="{1DEC0956-590B-4EF2-8C04-9687E23ECF51}"/>
  </bookViews>
  <sheets>
    <sheet name="Frontespizio" sheetId="40" r:id="rId1"/>
    <sheet name="Anagrafica" sheetId="74" r:id="rId2"/>
    <sheet name="Indice" sheetId="29" r:id="rId3"/>
    <sheet name="1 Avanzamento procedurale" sheetId="14" r:id="rId4"/>
    <sheet name="2 Dati DdPR" sheetId="76" r:id="rId5"/>
    <sheet name="3 Duale Ordinario - Baseline" sheetId="91" r:id="rId6"/>
    <sheet name="3.1 IFTS Duale Ord. -  Baseline" sheetId="80" r:id="rId7"/>
    <sheet name="4 Target PNRR Misura 1-2-3" sheetId="81" r:id="rId8"/>
    <sheet name="5 Target PNRR Misura 4" sheetId="82" r:id="rId9"/>
    <sheet name="6 Target PNRR Misura 5" sheetId="83" r:id="rId10"/>
    <sheet name="7 Target PNRR Misura 6" sheetId="84" r:id="rId11"/>
    <sheet name="8 PNRR Misura 7-Percorsi integr" sheetId="66" r:id="rId12"/>
    <sheet name="9 Apprendistato I livello" sheetId="87" r:id="rId13"/>
    <sheet name="10 Avanzamento Finan. e Fisico" sheetId="100" r:id="rId14"/>
    <sheet name="11 Riepilogo Target PNRR Misure" sheetId="99" r:id="rId15"/>
    <sheet name="12 Riepilogo Target e Baseline" sheetId="53" r:id="rId16"/>
    <sheet name="13 Riepilogo Modalità formative" sheetId="88" r:id="rId17"/>
    <sheet name="14 Indicatori comuni" sheetId="92" r:id="rId18"/>
    <sheet name="15 Note" sheetId="93" r:id="rId19"/>
    <sheet name="Tendine" sheetId="97" state="hidden" r:id="rId20"/>
  </sheets>
  <definedNames>
    <definedName name="_xlnm.Print_Area" localSheetId="4">'2 Dati DdPR'!$A$1:$N$25</definedName>
    <definedName name="_xlnm.Print_Area" localSheetId="6">'3.1 IFTS Duale Ord. -  Baseline'!$A$1:$X$46</definedName>
    <definedName name="_xlnm.Print_Area" localSheetId="0">Frontespizio!$A$1:$A$12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3" l="1"/>
  <c r="E14" i="53"/>
  <c r="E11" i="53"/>
  <c r="F11" i="53"/>
  <c r="D9" i="53"/>
  <c r="J9" i="53" s="1"/>
  <c r="D5" i="53"/>
  <c r="J23" i="82"/>
  <c r="L23" i="82"/>
  <c r="M23" i="82"/>
  <c r="J23" i="81"/>
  <c r="L23" i="81"/>
  <c r="M23" i="81"/>
  <c r="F17" i="76"/>
  <c r="E17" i="76"/>
  <c r="I17" i="66"/>
  <c r="F17" i="66"/>
  <c r="D17" i="66"/>
  <c r="E17" i="66"/>
  <c r="G17" i="66"/>
  <c r="H17" i="66"/>
  <c r="H17" i="99"/>
  <c r="I17" i="99"/>
  <c r="J17" i="99"/>
  <c r="K17" i="99"/>
  <c r="G12" i="99"/>
  <c r="G17" i="99" s="1"/>
  <c r="L15" i="66"/>
  <c r="I15" i="66"/>
  <c r="H15" i="66"/>
  <c r="G15" i="66"/>
  <c r="F15" i="66"/>
  <c r="E15" i="66"/>
  <c r="D15" i="66"/>
  <c r="C15" i="66"/>
  <c r="B15" i="66"/>
  <c r="K14" i="66"/>
  <c r="K15" i="66" s="1"/>
  <c r="J14" i="66"/>
  <c r="J15" i="66" s="1"/>
  <c r="M10" i="84"/>
  <c r="O11" i="84"/>
  <c r="P11" i="84"/>
  <c r="M11" i="84"/>
  <c r="N9" i="84"/>
  <c r="F15" i="92"/>
  <c r="B15" i="92"/>
  <c r="D12" i="99"/>
  <c r="E12" i="99"/>
  <c r="D13" i="99"/>
  <c r="E13" i="99"/>
  <c r="D14" i="99"/>
  <c r="E14" i="99"/>
  <c r="D15" i="99"/>
  <c r="E15" i="99"/>
  <c r="CL9" i="100"/>
  <c r="BL18" i="100"/>
  <c r="BL19" i="100"/>
  <c r="BL20" i="100"/>
  <c r="BL21" i="100"/>
  <c r="BL22" i="100"/>
  <c r="BL23" i="100"/>
  <c r="BK18" i="100"/>
  <c r="BK19" i="100"/>
  <c r="BK20" i="100"/>
  <c r="BK21" i="100"/>
  <c r="BK22" i="100"/>
  <c r="BK23" i="100"/>
  <c r="BL17" i="100"/>
  <c r="BK17" i="100"/>
  <c r="BI17" i="100"/>
  <c r="BL9" i="100"/>
  <c r="BK9" i="100"/>
  <c r="BK16" i="100" s="1"/>
  <c r="BL10" i="100"/>
  <c r="BL11" i="100"/>
  <c r="BL12" i="100"/>
  <c r="BL13" i="100"/>
  <c r="BL14" i="100"/>
  <c r="BL15" i="100"/>
  <c r="BK10" i="100"/>
  <c r="BK11" i="100"/>
  <c r="BK12" i="100"/>
  <c r="BK13" i="100"/>
  <c r="BK14" i="100"/>
  <c r="BK15" i="100"/>
  <c r="BJ9" i="100"/>
  <c r="BI9" i="100"/>
  <c r="AK18" i="100"/>
  <c r="AK19" i="100"/>
  <c r="AK20" i="100"/>
  <c r="AK21" i="100"/>
  <c r="AK22" i="100"/>
  <c r="AK23" i="100"/>
  <c r="AI18" i="100"/>
  <c r="AI19" i="100"/>
  <c r="AI20" i="100"/>
  <c r="AI21" i="100"/>
  <c r="AI22" i="100"/>
  <c r="AI23" i="100"/>
  <c r="AJ18" i="100"/>
  <c r="AG18" i="100" s="1"/>
  <c r="AJ19" i="100"/>
  <c r="AG19" i="100" s="1"/>
  <c r="AJ20" i="100"/>
  <c r="AJ21" i="100"/>
  <c r="AG21" i="100" s="1"/>
  <c r="AJ22" i="100"/>
  <c r="AJ23" i="100"/>
  <c r="AH18" i="100"/>
  <c r="AH19" i="100"/>
  <c r="AH20" i="100"/>
  <c r="AH21" i="100"/>
  <c r="AH22" i="100"/>
  <c r="AH23" i="100"/>
  <c r="AK17" i="100"/>
  <c r="AJ17" i="100"/>
  <c r="AH17" i="100"/>
  <c r="AK9" i="100"/>
  <c r="AJ9" i="100"/>
  <c r="AG9" i="100" s="1"/>
  <c r="AI9" i="100"/>
  <c r="AH9" i="100"/>
  <c r="AI17" i="100"/>
  <c r="AG20" i="100"/>
  <c r="AG22" i="100"/>
  <c r="AH10" i="100"/>
  <c r="AH11" i="100"/>
  <c r="AH12" i="100"/>
  <c r="AH13" i="100"/>
  <c r="AH14" i="100"/>
  <c r="AH15" i="100"/>
  <c r="AK10" i="100"/>
  <c r="AK11" i="100"/>
  <c r="AK12" i="100"/>
  <c r="AK13" i="100"/>
  <c r="AK14" i="100"/>
  <c r="AK15" i="100"/>
  <c r="AJ10" i="100"/>
  <c r="AJ11" i="100"/>
  <c r="AJ12" i="100"/>
  <c r="AJ13" i="100"/>
  <c r="AJ14" i="100"/>
  <c r="AJ15" i="100"/>
  <c r="J23" i="100"/>
  <c r="I23" i="100"/>
  <c r="J17" i="100"/>
  <c r="I18" i="100"/>
  <c r="I19" i="100"/>
  <c r="I20" i="100"/>
  <c r="I21" i="100"/>
  <c r="I22" i="100"/>
  <c r="I17" i="100"/>
  <c r="H17" i="100"/>
  <c r="G17" i="100"/>
  <c r="H9" i="100"/>
  <c r="G9" i="100"/>
  <c r="J18" i="100"/>
  <c r="J19" i="100"/>
  <c r="J20" i="100"/>
  <c r="J21" i="100"/>
  <c r="J22" i="100"/>
  <c r="I12" i="100"/>
  <c r="J9" i="100"/>
  <c r="J10" i="100"/>
  <c r="J11" i="100"/>
  <c r="J12" i="100"/>
  <c r="J13" i="100"/>
  <c r="J14" i="100"/>
  <c r="J15" i="100"/>
  <c r="I10" i="100"/>
  <c r="I11" i="100"/>
  <c r="I13" i="100"/>
  <c r="I14" i="100"/>
  <c r="I15" i="100"/>
  <c r="I9" i="100"/>
  <c r="H10" i="100"/>
  <c r="H11" i="100"/>
  <c r="H12" i="100"/>
  <c r="H13" i="100"/>
  <c r="H14" i="100"/>
  <c r="H15" i="100"/>
  <c r="AN15" i="92"/>
  <c r="AA15" i="92"/>
  <c r="Z15" i="92"/>
  <c r="N18" i="84"/>
  <c r="O18" i="84"/>
  <c r="P18" i="84"/>
  <c r="N19" i="84"/>
  <c r="O19" i="84"/>
  <c r="P19" i="84"/>
  <c r="M19" i="84"/>
  <c r="M18" i="84"/>
  <c r="L19" i="84"/>
  <c r="L11" i="84"/>
  <c r="L18" i="84"/>
  <c r="I18" i="84"/>
  <c r="AI15" i="92" s="1"/>
  <c r="H18" i="84"/>
  <c r="AH15" i="92" s="1"/>
  <c r="G18" i="84"/>
  <c r="AE15" i="92" s="1"/>
  <c r="F18" i="84"/>
  <c r="AD15" i="92" s="1"/>
  <c r="E18" i="84"/>
  <c r="D18" i="84"/>
  <c r="C18" i="84"/>
  <c r="W15" i="92" s="1"/>
  <c r="B18" i="84"/>
  <c r="V15" i="92" s="1"/>
  <c r="I19" i="84"/>
  <c r="H19" i="84"/>
  <c r="G19" i="84"/>
  <c r="F19" i="84"/>
  <c r="E19" i="84"/>
  <c r="D19" i="84"/>
  <c r="C19" i="84"/>
  <c r="B19" i="84"/>
  <c r="C11" i="84"/>
  <c r="D11" i="84"/>
  <c r="E11" i="84"/>
  <c r="F11" i="84"/>
  <c r="G11" i="84"/>
  <c r="H11" i="84"/>
  <c r="I11" i="84"/>
  <c r="B11" i="84"/>
  <c r="L10" i="84"/>
  <c r="O10" i="84"/>
  <c r="P10" i="84"/>
  <c r="C10" i="84"/>
  <c r="C15" i="92" s="1"/>
  <c r="D10" i="84"/>
  <c r="E10" i="84"/>
  <c r="G15" i="92" s="1"/>
  <c r="F10" i="84"/>
  <c r="J15" i="92" s="1"/>
  <c r="G10" i="84"/>
  <c r="K15" i="92" s="1"/>
  <c r="H10" i="84"/>
  <c r="N15" i="92" s="1"/>
  <c r="I10" i="84"/>
  <c r="O15" i="92" s="1"/>
  <c r="B10" i="84"/>
  <c r="AL15" i="92" l="1"/>
  <c r="R15" i="92"/>
  <c r="BL16" i="100"/>
  <c r="AJ16" i="100"/>
  <c r="AG17" i="100"/>
  <c r="AG24" i="100" s="1"/>
  <c r="J16" i="100"/>
  <c r="I16" i="100"/>
  <c r="AH16" i="100"/>
  <c r="F17" i="100"/>
  <c r="AG23" i="100"/>
  <c r="F9" i="100"/>
  <c r="J24" i="100"/>
  <c r="I24" i="100"/>
  <c r="J9" i="84"/>
  <c r="R9" i="84" s="1"/>
  <c r="J8" i="84"/>
  <c r="K9" i="84"/>
  <c r="K8" i="84"/>
  <c r="K16" i="84"/>
  <c r="K18" i="84" s="1"/>
  <c r="K17" i="84"/>
  <c r="J16" i="84"/>
  <c r="J18" i="84" s="1"/>
  <c r="F15" i="99" s="1"/>
  <c r="J17" i="84"/>
  <c r="Y20" i="80"/>
  <c r="K38" i="91"/>
  <c r="O22" i="91"/>
  <c r="P22" i="91"/>
  <c r="Q22" i="91"/>
  <c r="I42" i="91"/>
  <c r="J42" i="91"/>
  <c r="L42" i="91"/>
  <c r="M42" i="91"/>
  <c r="N42" i="91"/>
  <c r="O42" i="91"/>
  <c r="K42" i="91"/>
  <c r="B3" i="74"/>
  <c r="A2" i="88"/>
  <c r="D7" i="88"/>
  <c r="M10" i="87"/>
  <c r="M11" i="87"/>
  <c r="M12" i="87"/>
  <c r="M13" i="87"/>
  <c r="M9" i="87"/>
  <c r="L10" i="87"/>
  <c r="L11" i="87"/>
  <c r="L12" i="87"/>
  <c r="L13" i="87"/>
  <c r="L9" i="87"/>
  <c r="C7" i="88" s="1"/>
  <c r="AE21" i="87"/>
  <c r="K26" i="87"/>
  <c r="J26" i="87"/>
  <c r="O22" i="87"/>
  <c r="O23" i="87"/>
  <c r="O24" i="87"/>
  <c r="O25" i="87"/>
  <c r="O21" i="87"/>
  <c r="N22" i="87"/>
  <c r="N23" i="87"/>
  <c r="N24" i="87"/>
  <c r="N25" i="87"/>
  <c r="N21" i="87"/>
  <c r="M22" i="87"/>
  <c r="M23" i="87"/>
  <c r="M24" i="87"/>
  <c r="M25" i="87"/>
  <c r="M21" i="87"/>
  <c r="L22" i="87"/>
  <c r="L23" i="87"/>
  <c r="L24" i="87"/>
  <c r="L25" i="87"/>
  <c r="L21" i="87"/>
  <c r="G30" i="91"/>
  <c r="G28" i="91"/>
  <c r="K8" i="91"/>
  <c r="F38" i="91"/>
  <c r="L32" i="91"/>
  <c r="L22" i="91"/>
  <c r="L12" i="91"/>
  <c r="E16" i="14"/>
  <c r="E17" i="14"/>
  <c r="E18" i="14"/>
  <c r="E19" i="14"/>
  <c r="E7" i="14"/>
  <c r="E8" i="14"/>
  <c r="E9" i="14"/>
  <c r="E10" i="14"/>
  <c r="E11" i="14"/>
  <c r="E12" i="14"/>
  <c r="E13" i="14"/>
  <c r="E14" i="14"/>
  <c r="E15" i="14"/>
  <c r="E6" i="14"/>
  <c r="A2" i="100"/>
  <c r="CH24" i="100"/>
  <c r="CG24" i="100"/>
  <c r="CF24" i="100"/>
  <c r="CE24" i="100"/>
  <c r="CD24" i="100"/>
  <c r="CC24" i="100"/>
  <c r="CB24" i="100"/>
  <c r="CA24" i="100"/>
  <c r="BZ24" i="100"/>
  <c r="BY24" i="100"/>
  <c r="BX24" i="100"/>
  <c r="BW24" i="100"/>
  <c r="BV24" i="100"/>
  <c r="BU24" i="100"/>
  <c r="BT24" i="100"/>
  <c r="BS24" i="100"/>
  <c r="BR24" i="100"/>
  <c r="BQ24" i="100"/>
  <c r="BP24" i="100"/>
  <c r="BO24" i="100"/>
  <c r="BN24" i="100"/>
  <c r="BM24" i="100"/>
  <c r="BG24" i="100"/>
  <c r="BF24" i="100"/>
  <c r="BE24" i="100"/>
  <c r="BD24" i="100"/>
  <c r="BC24" i="100"/>
  <c r="BB24" i="100"/>
  <c r="BA24" i="100"/>
  <c r="AZ24" i="100"/>
  <c r="AY24" i="100"/>
  <c r="AX24" i="100"/>
  <c r="AW24" i="100"/>
  <c r="AV24" i="100"/>
  <c r="AU24" i="100"/>
  <c r="AT24" i="100"/>
  <c r="AS24" i="100"/>
  <c r="AR24" i="100"/>
  <c r="AQ24" i="100"/>
  <c r="AP24" i="100"/>
  <c r="AO24" i="100"/>
  <c r="AN24" i="100"/>
  <c r="AM24" i="100"/>
  <c r="AL24" i="100"/>
  <c r="AF24" i="100"/>
  <c r="AE24" i="100"/>
  <c r="AD24" i="100"/>
  <c r="AC24" i="100"/>
  <c r="AB24" i="100"/>
  <c r="AA24" i="100"/>
  <c r="Z24" i="100"/>
  <c r="Y24" i="100"/>
  <c r="X24" i="100"/>
  <c r="W24" i="100"/>
  <c r="V24" i="100"/>
  <c r="U24" i="100"/>
  <c r="T24" i="100"/>
  <c r="S24" i="100"/>
  <c r="R24" i="100"/>
  <c r="Q24" i="100"/>
  <c r="P24" i="100"/>
  <c r="O24" i="100"/>
  <c r="N24" i="100"/>
  <c r="M24" i="100"/>
  <c r="L24" i="100"/>
  <c r="K24" i="100"/>
  <c r="DG23" i="100"/>
  <c r="DF23" i="100"/>
  <c r="DE23" i="100"/>
  <c r="DD23" i="100"/>
  <c r="DC23" i="100"/>
  <c r="DB23" i="100"/>
  <c r="DA23" i="100"/>
  <c r="CZ23" i="100"/>
  <c r="CY23" i="100"/>
  <c r="CX23" i="100"/>
  <c r="CW23" i="100"/>
  <c r="CV23" i="100"/>
  <c r="CU23" i="100"/>
  <c r="CT23" i="100"/>
  <c r="CS23" i="100"/>
  <c r="CR23" i="100"/>
  <c r="CQ23" i="100"/>
  <c r="CP23" i="100"/>
  <c r="CO23" i="100"/>
  <c r="CN23" i="100"/>
  <c r="CM23" i="100"/>
  <c r="CL23" i="100"/>
  <c r="BJ23" i="100"/>
  <c r="BI23" i="100"/>
  <c r="H23" i="100"/>
  <c r="G23" i="100"/>
  <c r="F23" i="100"/>
  <c r="DG22" i="100"/>
  <c r="DF22" i="100"/>
  <c r="DE22" i="100"/>
  <c r="DD22" i="100"/>
  <c r="DC22" i="100"/>
  <c r="DB22" i="100"/>
  <c r="DA22" i="100"/>
  <c r="CZ22" i="100"/>
  <c r="CY22" i="100"/>
  <c r="CX22" i="100"/>
  <c r="CW22" i="100"/>
  <c r="CV22" i="100"/>
  <c r="CU22" i="100"/>
  <c r="CT22" i="100"/>
  <c r="CS22" i="100"/>
  <c r="CR22" i="100"/>
  <c r="CQ22" i="100"/>
  <c r="CK22" i="100" s="1"/>
  <c r="CP22" i="100"/>
  <c r="CO22" i="100"/>
  <c r="CN22" i="100"/>
  <c r="CM22" i="100"/>
  <c r="CL22" i="100"/>
  <c r="BJ22" i="100"/>
  <c r="BI22" i="100"/>
  <c r="H22" i="100"/>
  <c r="G22" i="100"/>
  <c r="F22" i="100"/>
  <c r="DG21" i="100"/>
  <c r="DF21" i="100"/>
  <c r="DE21" i="100"/>
  <c r="DD21" i="100"/>
  <c r="DC21" i="100"/>
  <c r="DB21" i="100"/>
  <c r="DA21" i="100"/>
  <c r="CZ21" i="100"/>
  <c r="CY21" i="100"/>
  <c r="CX21" i="100"/>
  <c r="CW21" i="100"/>
  <c r="CV21" i="100"/>
  <c r="CU21" i="100"/>
  <c r="CT21" i="100"/>
  <c r="CS21" i="100"/>
  <c r="CR21" i="100"/>
  <c r="CQ21" i="100"/>
  <c r="CP21" i="100"/>
  <c r="CO21" i="100"/>
  <c r="CN21" i="100"/>
  <c r="CM21" i="100"/>
  <c r="CL21" i="100"/>
  <c r="BJ21" i="100"/>
  <c r="BI21" i="100"/>
  <c r="H21" i="100"/>
  <c r="G21" i="100"/>
  <c r="F21" i="100"/>
  <c r="DG20" i="100"/>
  <c r="DF20" i="100"/>
  <c r="DE20" i="100"/>
  <c r="DD20" i="100"/>
  <c r="DC20" i="100"/>
  <c r="DB20" i="100"/>
  <c r="DA20" i="100"/>
  <c r="CZ20" i="100"/>
  <c r="CY20" i="100"/>
  <c r="CX20" i="100"/>
  <c r="CW20" i="100"/>
  <c r="CV20" i="100"/>
  <c r="CU20" i="100"/>
  <c r="CT20" i="100"/>
  <c r="CS20" i="100"/>
  <c r="CR20" i="100"/>
  <c r="CQ20" i="100"/>
  <c r="CP20" i="100"/>
  <c r="CO20" i="100"/>
  <c r="CN20" i="100"/>
  <c r="CM20" i="100"/>
  <c r="CL20" i="100"/>
  <c r="BJ20" i="100"/>
  <c r="BI20" i="100"/>
  <c r="H20" i="100"/>
  <c r="G20" i="100"/>
  <c r="F20" i="100"/>
  <c r="DG19" i="100"/>
  <c r="DF19" i="100"/>
  <c r="DE19" i="100"/>
  <c r="DD19" i="100"/>
  <c r="DC19" i="100"/>
  <c r="DB19" i="100"/>
  <c r="DA19" i="100"/>
  <c r="CZ19" i="100"/>
  <c r="CY19" i="100"/>
  <c r="CX19" i="100"/>
  <c r="CW19" i="100"/>
  <c r="CV19" i="100"/>
  <c r="CU19" i="100"/>
  <c r="CT19" i="100"/>
  <c r="CS19" i="100"/>
  <c r="CR19" i="100"/>
  <c r="CQ19" i="100"/>
  <c r="CK19" i="100" s="1"/>
  <c r="CP19" i="100"/>
  <c r="CO19" i="100"/>
  <c r="CN19" i="100"/>
  <c r="CM19" i="100"/>
  <c r="CL19" i="100"/>
  <c r="BJ19" i="100"/>
  <c r="BI19" i="100"/>
  <c r="BH19" i="100" s="1"/>
  <c r="H19" i="100"/>
  <c r="H24" i="100" s="1"/>
  <c r="G19" i="100"/>
  <c r="G24" i="100" s="1"/>
  <c r="F19" i="100"/>
  <c r="DG18" i="100"/>
  <c r="DF18" i="100"/>
  <c r="DE18" i="100"/>
  <c r="DD18" i="100"/>
  <c r="DC18" i="100"/>
  <c r="DB18" i="100"/>
  <c r="DA18" i="100"/>
  <c r="CZ18" i="100"/>
  <c r="CY18" i="100"/>
  <c r="CX18" i="100"/>
  <c r="CW18" i="100"/>
  <c r="CV18" i="100"/>
  <c r="CU18" i="100"/>
  <c r="CT18" i="100"/>
  <c r="CS18" i="100"/>
  <c r="CR18" i="100"/>
  <c r="CQ18" i="100"/>
  <c r="CP18" i="100"/>
  <c r="CO18" i="100"/>
  <c r="CN18" i="100"/>
  <c r="CM18" i="100"/>
  <c r="CL18" i="100"/>
  <c r="BJ18" i="100"/>
  <c r="BI18" i="100"/>
  <c r="H18" i="100"/>
  <c r="G18" i="100"/>
  <c r="F18" i="100"/>
  <c r="DG17" i="100"/>
  <c r="DF17" i="100"/>
  <c r="DE17" i="100"/>
  <c r="DD17" i="100"/>
  <c r="DC17" i="100"/>
  <c r="DB17" i="100"/>
  <c r="DA17" i="100"/>
  <c r="CZ17" i="100"/>
  <c r="CY17" i="100"/>
  <c r="CX17" i="100"/>
  <c r="CW17" i="100"/>
  <c r="CV17" i="100"/>
  <c r="CU17" i="100"/>
  <c r="CT17" i="100"/>
  <c r="CS17" i="100"/>
  <c r="CR17" i="100"/>
  <c r="CQ17" i="100"/>
  <c r="CP17" i="100"/>
  <c r="CO17" i="100"/>
  <c r="CN17" i="100"/>
  <c r="CM17" i="100"/>
  <c r="CL17" i="100"/>
  <c r="BJ17" i="100"/>
  <c r="CH16" i="100"/>
  <c r="CH26" i="100" s="1"/>
  <c r="CG16" i="100"/>
  <c r="CF16" i="100"/>
  <c r="CE16" i="100"/>
  <c r="CD16" i="100"/>
  <c r="CC16" i="100"/>
  <c r="CB16" i="100"/>
  <c r="CA16" i="100"/>
  <c r="BZ16" i="100"/>
  <c r="BY16" i="100"/>
  <c r="BX16" i="100"/>
  <c r="BW16" i="100"/>
  <c r="BV16" i="100"/>
  <c r="BV26" i="100" s="1"/>
  <c r="BU16" i="100"/>
  <c r="BT16" i="100"/>
  <c r="BS16" i="100"/>
  <c r="BR16" i="100"/>
  <c r="BQ16" i="100"/>
  <c r="BP16" i="100"/>
  <c r="BO16" i="100"/>
  <c r="BN16" i="100"/>
  <c r="BN26" i="100" s="1"/>
  <c r="BM16" i="100"/>
  <c r="BG16" i="100"/>
  <c r="BF16" i="100"/>
  <c r="BE16" i="100"/>
  <c r="BD16" i="100"/>
  <c r="BC16" i="100"/>
  <c r="BB16" i="100"/>
  <c r="BA16" i="100"/>
  <c r="AZ16" i="100"/>
  <c r="AY16" i="100"/>
  <c r="AX16" i="100"/>
  <c r="AW16" i="100"/>
  <c r="AV16" i="100"/>
  <c r="AU16" i="100"/>
  <c r="AT16" i="100"/>
  <c r="AS16" i="100"/>
  <c r="AR16" i="100"/>
  <c r="AQ16" i="100"/>
  <c r="AP16" i="100"/>
  <c r="AO16" i="100"/>
  <c r="AN16" i="100"/>
  <c r="AM16" i="100"/>
  <c r="AL16" i="100"/>
  <c r="AF16" i="100"/>
  <c r="AE16" i="100"/>
  <c r="AD16" i="100"/>
  <c r="AC16" i="100"/>
  <c r="AB16" i="100"/>
  <c r="AA16" i="100"/>
  <c r="Z16" i="100"/>
  <c r="Y16" i="100"/>
  <c r="X16" i="100"/>
  <c r="X26" i="100" s="1"/>
  <c r="W16" i="100"/>
  <c r="V16" i="100"/>
  <c r="U16" i="100"/>
  <c r="T16" i="100"/>
  <c r="S16" i="100"/>
  <c r="R16" i="100"/>
  <c r="Q16" i="100"/>
  <c r="P16" i="100"/>
  <c r="P26" i="100" s="1"/>
  <c r="O16" i="100"/>
  <c r="N16" i="100"/>
  <c r="M16" i="100"/>
  <c r="L16" i="100"/>
  <c r="K16" i="100"/>
  <c r="DG15" i="100"/>
  <c r="DF15" i="100"/>
  <c r="DE15" i="100"/>
  <c r="DD15" i="100"/>
  <c r="DC15" i="100"/>
  <c r="DB15" i="100"/>
  <c r="DA15" i="100"/>
  <c r="CZ15" i="100"/>
  <c r="CY15" i="100"/>
  <c r="CX15" i="100"/>
  <c r="CW15" i="100"/>
  <c r="CV15" i="100"/>
  <c r="CU15" i="100"/>
  <c r="CT15" i="100"/>
  <c r="CS15" i="100"/>
  <c r="CR15" i="100"/>
  <c r="CQ15" i="100"/>
  <c r="CK15" i="100" s="1"/>
  <c r="CP15" i="100"/>
  <c r="CO15" i="100"/>
  <c r="CN15" i="100"/>
  <c r="CM15" i="100"/>
  <c r="CL15" i="100"/>
  <c r="BJ15" i="100"/>
  <c r="BI15" i="100"/>
  <c r="AI15" i="100"/>
  <c r="AG15" i="100"/>
  <c r="G15" i="100"/>
  <c r="F15" i="100" s="1"/>
  <c r="DG14" i="100"/>
  <c r="DF14" i="100"/>
  <c r="DE14" i="100"/>
  <c r="DD14" i="100"/>
  <c r="DC14" i="100"/>
  <c r="DB14" i="100"/>
  <c r="DA14" i="100"/>
  <c r="CZ14" i="100"/>
  <c r="CY14" i="100"/>
  <c r="CX14" i="100"/>
  <c r="CW14" i="100"/>
  <c r="CV14" i="100"/>
  <c r="CU14" i="100"/>
  <c r="CT14" i="100"/>
  <c r="CS14" i="100"/>
  <c r="CR14" i="100"/>
  <c r="CQ14" i="100"/>
  <c r="CP14" i="100"/>
  <c r="CO14" i="100"/>
  <c r="CN14" i="100"/>
  <c r="CM14" i="100"/>
  <c r="CL14" i="100"/>
  <c r="BJ14" i="100"/>
  <c r="BI14" i="100"/>
  <c r="AI14" i="100"/>
  <c r="AG14" i="100"/>
  <c r="G14" i="100"/>
  <c r="F14" i="100" s="1"/>
  <c r="DG13" i="100"/>
  <c r="DF13" i="100"/>
  <c r="DE13" i="100"/>
  <c r="DD13" i="100"/>
  <c r="DC13" i="100"/>
  <c r="DB13" i="100"/>
  <c r="DA13" i="100"/>
  <c r="CZ13" i="100"/>
  <c r="CY13" i="100"/>
  <c r="CX13" i="100"/>
  <c r="CW13" i="100"/>
  <c r="CV13" i="100"/>
  <c r="CU13" i="100"/>
  <c r="CT13" i="100"/>
  <c r="CS13" i="100"/>
  <c r="CR13" i="100"/>
  <c r="CQ13" i="100"/>
  <c r="CP13" i="100"/>
  <c r="CO13" i="100"/>
  <c r="CN13" i="100"/>
  <c r="CM13" i="100"/>
  <c r="CL13" i="100"/>
  <c r="BJ13" i="100"/>
  <c r="BI13" i="100"/>
  <c r="AI13" i="100"/>
  <c r="AG13" i="100"/>
  <c r="G13" i="100"/>
  <c r="F13" i="100" s="1"/>
  <c r="DG12" i="100"/>
  <c r="DF12" i="100"/>
  <c r="DE12" i="100"/>
  <c r="DD12" i="100"/>
  <c r="DC12" i="100"/>
  <c r="DB12" i="100"/>
  <c r="DA12" i="100"/>
  <c r="CZ12" i="100"/>
  <c r="CY12" i="100"/>
  <c r="CX12" i="100"/>
  <c r="CW12" i="100"/>
  <c r="CV12" i="100"/>
  <c r="CU12" i="100"/>
  <c r="CT12" i="100"/>
  <c r="CS12" i="100"/>
  <c r="CR12" i="100"/>
  <c r="CQ12" i="100"/>
  <c r="CK12" i="100" s="1"/>
  <c r="CP12" i="100"/>
  <c r="CO12" i="100"/>
  <c r="CN12" i="100"/>
  <c r="CM12" i="100"/>
  <c r="CL12" i="100"/>
  <c r="BJ12" i="100"/>
  <c r="BI12" i="100"/>
  <c r="AI12" i="100"/>
  <c r="AG12" i="100"/>
  <c r="G12" i="100"/>
  <c r="F12" i="100" s="1"/>
  <c r="DG11" i="100"/>
  <c r="DF11" i="100"/>
  <c r="DE11" i="100"/>
  <c r="DD11" i="100"/>
  <c r="DC11" i="100"/>
  <c r="DB11" i="100"/>
  <c r="DA11" i="100"/>
  <c r="CZ11" i="100"/>
  <c r="CY11" i="100"/>
  <c r="CX11" i="100"/>
  <c r="CW11" i="100"/>
  <c r="CV11" i="100"/>
  <c r="CU11" i="100"/>
  <c r="CT11" i="100"/>
  <c r="CS11" i="100"/>
  <c r="CR11" i="100"/>
  <c r="CQ11" i="100"/>
  <c r="CP11" i="100"/>
  <c r="CO11" i="100"/>
  <c r="CN11" i="100"/>
  <c r="CM11" i="100"/>
  <c r="CL11" i="100"/>
  <c r="BJ11" i="100"/>
  <c r="BI11" i="100"/>
  <c r="AI11" i="100"/>
  <c r="AG11" i="100"/>
  <c r="G11" i="100"/>
  <c r="F11" i="100" s="1"/>
  <c r="DG10" i="100"/>
  <c r="DF10" i="100"/>
  <c r="DE10" i="100"/>
  <c r="DD10" i="100"/>
  <c r="DC10" i="100"/>
  <c r="DB10" i="100"/>
  <c r="DA10" i="100"/>
  <c r="CZ10" i="100"/>
  <c r="CY10" i="100"/>
  <c r="CX10" i="100"/>
  <c r="CW10" i="100"/>
  <c r="CV10" i="100"/>
  <c r="CU10" i="100"/>
  <c r="CT10" i="100"/>
  <c r="CS10" i="100"/>
  <c r="CR10" i="100"/>
  <c r="CQ10" i="100"/>
  <c r="CP10" i="100"/>
  <c r="CO10" i="100"/>
  <c r="CN10" i="100"/>
  <c r="CM10" i="100"/>
  <c r="CL10" i="100"/>
  <c r="BJ10" i="100"/>
  <c r="BI10" i="100"/>
  <c r="AI10" i="100"/>
  <c r="G10" i="100"/>
  <c r="F10" i="100" s="1"/>
  <c r="DG9" i="100"/>
  <c r="DF9" i="100"/>
  <c r="DE9" i="100"/>
  <c r="DD9" i="100"/>
  <c r="DC9" i="100"/>
  <c r="DB9" i="100"/>
  <c r="DA9" i="100"/>
  <c r="CZ9" i="100"/>
  <c r="CY9" i="100"/>
  <c r="CX9" i="100"/>
  <c r="CW9" i="100"/>
  <c r="CV9" i="100"/>
  <c r="CU9" i="100"/>
  <c r="CT9" i="100"/>
  <c r="CS9" i="100"/>
  <c r="CR9" i="100"/>
  <c r="CQ9" i="100"/>
  <c r="CP9" i="100"/>
  <c r="CO9" i="100"/>
  <c r="CN9" i="100"/>
  <c r="CM9" i="100"/>
  <c r="H16" i="100"/>
  <c r="J10" i="84" l="1"/>
  <c r="F9" i="99" s="1"/>
  <c r="L44" i="91"/>
  <c r="BJ16" i="100"/>
  <c r="CI13" i="100"/>
  <c r="CK14" i="100"/>
  <c r="CI10" i="100"/>
  <c r="AI16" i="100"/>
  <c r="W26" i="100"/>
  <c r="CK20" i="100"/>
  <c r="CK23" i="100"/>
  <c r="CK18" i="100"/>
  <c r="CK21" i="100"/>
  <c r="CI14" i="100"/>
  <c r="CK10" i="100"/>
  <c r="CI11" i="100"/>
  <c r="CI12" i="100"/>
  <c r="CK13" i="100"/>
  <c r="CI15" i="100"/>
  <c r="CK11" i="100"/>
  <c r="CK17" i="100"/>
  <c r="O26" i="100"/>
  <c r="F24" i="100"/>
  <c r="CK9" i="100"/>
  <c r="CI9" i="100"/>
  <c r="AG10" i="100"/>
  <c r="G16" i="100"/>
  <c r="F16" i="100"/>
  <c r="AN26" i="100"/>
  <c r="BB26" i="100"/>
  <c r="BM26" i="100"/>
  <c r="BU26" i="100"/>
  <c r="CG26" i="100"/>
  <c r="CB26" i="100"/>
  <c r="K19" i="84"/>
  <c r="J19" i="84"/>
  <c r="K11" i="84"/>
  <c r="K10" i="84"/>
  <c r="J11" i="84"/>
  <c r="Z26" i="100"/>
  <c r="AD26" i="100"/>
  <c r="AV26" i="100"/>
  <c r="AO26" i="100"/>
  <c r="B7" i="88"/>
  <c r="E7" i="88" s="1"/>
  <c r="BC26" i="100"/>
  <c r="AW26" i="100"/>
  <c r="R26" i="100"/>
  <c r="CJ18" i="100"/>
  <c r="Q26" i="100"/>
  <c r="Y26" i="100"/>
  <c r="AC26" i="100"/>
  <c r="AP26" i="100"/>
  <c r="AX26" i="100"/>
  <c r="BO26" i="100"/>
  <c r="BW26" i="100"/>
  <c r="CC26" i="100"/>
  <c r="AZ26" i="100"/>
  <c r="L26" i="100"/>
  <c r="AS26" i="100"/>
  <c r="BZ26" i="100"/>
  <c r="AL26" i="100"/>
  <c r="AT26" i="100"/>
  <c r="BF26" i="100"/>
  <c r="S26" i="100"/>
  <c r="BD26" i="100"/>
  <c r="BE26" i="100"/>
  <c r="N26" i="100"/>
  <c r="V26" i="100"/>
  <c r="AB26" i="100"/>
  <c r="AM26" i="100"/>
  <c r="AU26" i="100"/>
  <c r="BG26" i="100"/>
  <c r="BT26" i="100"/>
  <c r="CF26" i="100"/>
  <c r="K26" i="100"/>
  <c r="AR26" i="100"/>
  <c r="BY26" i="100"/>
  <c r="T26" i="100"/>
  <c r="BR26" i="100"/>
  <c r="AE26" i="100"/>
  <c r="BQ26" i="100"/>
  <c r="AF26" i="100"/>
  <c r="BA26" i="100"/>
  <c r="CJ23" i="100"/>
  <c r="CJ21" i="100"/>
  <c r="M26" i="100"/>
  <c r="U26" i="100"/>
  <c r="AA26" i="100"/>
  <c r="BS26" i="100"/>
  <c r="CA26" i="100"/>
  <c r="CE26" i="100"/>
  <c r="BH13" i="100"/>
  <c r="BH11" i="100"/>
  <c r="AQ26" i="100"/>
  <c r="AY26" i="100"/>
  <c r="BP26" i="100"/>
  <c r="BX26" i="100"/>
  <c r="CD26" i="100"/>
  <c r="BH18" i="100"/>
  <c r="CJ11" i="100"/>
  <c r="BH14" i="100"/>
  <c r="BH20" i="100"/>
  <c r="BH21" i="100"/>
  <c r="BH22" i="100"/>
  <c r="CJ17" i="100"/>
  <c r="CJ15" i="100"/>
  <c r="AI24" i="100"/>
  <c r="CO16" i="100"/>
  <c r="CW16" i="100"/>
  <c r="DC16" i="100"/>
  <c r="BH10" i="100"/>
  <c r="CJ20" i="100"/>
  <c r="BH9" i="100"/>
  <c r="CJ22" i="100"/>
  <c r="CJ13" i="100"/>
  <c r="CJ14" i="100"/>
  <c r="CJ9" i="100"/>
  <c r="CJ10" i="100"/>
  <c r="CJ12" i="100"/>
  <c r="BH17" i="100"/>
  <c r="CI19" i="100"/>
  <c r="CN16" i="100"/>
  <c r="CV16" i="100"/>
  <c r="DB16" i="100"/>
  <c r="BH15" i="100"/>
  <c r="CJ19" i="100"/>
  <c r="BH23" i="100"/>
  <c r="BH12" i="100"/>
  <c r="CR24" i="100"/>
  <c r="CZ24" i="100"/>
  <c r="DD24" i="100"/>
  <c r="CP16" i="100"/>
  <c r="CX16" i="100"/>
  <c r="AK24" i="100"/>
  <c r="CL24" i="100"/>
  <c r="CT24" i="100"/>
  <c r="DF24" i="100"/>
  <c r="CS24" i="100"/>
  <c r="BI16" i="100"/>
  <c r="CQ16" i="100"/>
  <c r="CY16" i="100"/>
  <c r="CM24" i="100"/>
  <c r="CU24" i="100"/>
  <c r="DG24" i="100"/>
  <c r="CI20" i="100"/>
  <c r="BI24" i="100"/>
  <c r="CN24" i="100"/>
  <c r="CV24" i="100"/>
  <c r="DB24" i="100"/>
  <c r="AJ24" i="100"/>
  <c r="DA24" i="100"/>
  <c r="CS16" i="100"/>
  <c r="DA16" i="100"/>
  <c r="DE16" i="100"/>
  <c r="BJ24" i="100"/>
  <c r="CO24" i="100"/>
  <c r="CW24" i="100"/>
  <c r="DC24" i="100"/>
  <c r="CI18" i="100"/>
  <c r="CI22" i="100"/>
  <c r="CT16" i="100"/>
  <c r="DF16" i="100"/>
  <c r="CR16" i="100"/>
  <c r="CZ16" i="100"/>
  <c r="DD16" i="100"/>
  <c r="BK24" i="100"/>
  <c r="CP24" i="100"/>
  <c r="CX24" i="100"/>
  <c r="CI21" i="100"/>
  <c r="AK16" i="100"/>
  <c r="DE24" i="100"/>
  <c r="CM16" i="100"/>
  <c r="CU16" i="100"/>
  <c r="DG16" i="100"/>
  <c r="AH24" i="100"/>
  <c r="BL24" i="100"/>
  <c r="CQ24" i="100"/>
  <c r="CY24" i="100"/>
  <c r="CI23" i="100"/>
  <c r="Q24" i="87"/>
  <c r="P21" i="87"/>
  <c r="Q23" i="87"/>
  <c r="Q21" i="87"/>
  <c r="P25" i="87"/>
  <c r="Q22" i="87"/>
  <c r="P23" i="87"/>
  <c r="P22" i="87"/>
  <c r="Q25" i="87"/>
  <c r="P24" i="87"/>
  <c r="CI17" i="100"/>
  <c r="CL16" i="100"/>
  <c r="CZ26" i="100" l="1"/>
  <c r="CT26" i="100"/>
  <c r="CU26" i="100"/>
  <c r="DE26" i="100"/>
  <c r="AH26" i="100"/>
  <c r="CM26" i="100"/>
  <c r="DA26" i="100"/>
  <c r="AI26" i="100"/>
  <c r="DF26" i="100"/>
  <c r="CS26" i="100"/>
  <c r="H26" i="100"/>
  <c r="F26" i="100"/>
  <c r="CQ26" i="100"/>
  <c r="CR26" i="100"/>
  <c r="BI26" i="100"/>
  <c r="CN26" i="100"/>
  <c r="CJ16" i="100"/>
  <c r="BH24" i="100"/>
  <c r="AJ26" i="100"/>
  <c r="DD26" i="100"/>
  <c r="CI16" i="100"/>
  <c r="CJ24" i="100"/>
  <c r="CI24" i="100"/>
  <c r="BK26" i="100"/>
  <c r="CK24" i="100"/>
  <c r="AK26" i="100"/>
  <c r="J26" i="100"/>
  <c r="DC26" i="100"/>
  <c r="BL26" i="100"/>
  <c r="CX26" i="100"/>
  <c r="CW26" i="100"/>
  <c r="DG26" i="100"/>
  <c r="I26" i="100"/>
  <c r="CP26" i="100"/>
  <c r="BJ26" i="100"/>
  <c r="DB26" i="100"/>
  <c r="CO26" i="100"/>
  <c r="CL26" i="100"/>
  <c r="CY26" i="100"/>
  <c r="G26" i="100"/>
  <c r="CV26" i="100"/>
  <c r="BH16" i="100"/>
  <c r="CK16" i="100"/>
  <c r="AG16" i="100"/>
  <c r="AG26" i="100" s="1"/>
  <c r="AI10" i="92"/>
  <c r="AI11" i="92"/>
  <c r="AI12" i="92"/>
  <c r="AI13" i="92"/>
  <c r="AI14" i="92"/>
  <c r="AI9" i="92"/>
  <c r="AH9" i="92"/>
  <c r="AH10" i="92"/>
  <c r="AH11" i="92"/>
  <c r="AH12" i="92"/>
  <c r="AH13" i="92"/>
  <c r="AH14" i="92"/>
  <c r="AI8" i="92"/>
  <c r="AH8" i="92"/>
  <c r="AA8" i="92"/>
  <c r="W14" i="92"/>
  <c r="W13" i="92"/>
  <c r="W12" i="92"/>
  <c r="W11" i="92"/>
  <c r="W10" i="92"/>
  <c r="W9" i="92"/>
  <c r="W8" i="92"/>
  <c r="O14" i="92"/>
  <c r="O13" i="92"/>
  <c r="O12" i="92"/>
  <c r="O11" i="92"/>
  <c r="O10" i="92"/>
  <c r="O9" i="92"/>
  <c r="O8" i="92"/>
  <c r="K14" i="92"/>
  <c r="K13" i="92"/>
  <c r="K12" i="92"/>
  <c r="K11" i="92"/>
  <c r="K10" i="92"/>
  <c r="K9" i="92"/>
  <c r="K8" i="92"/>
  <c r="G14" i="92"/>
  <c r="G13" i="92"/>
  <c r="G12" i="92"/>
  <c r="G11" i="92"/>
  <c r="G10" i="92"/>
  <c r="G9" i="92"/>
  <c r="G8" i="92"/>
  <c r="C14" i="92"/>
  <c r="C13" i="92"/>
  <c r="C12" i="92"/>
  <c r="C11" i="92"/>
  <c r="C10" i="92"/>
  <c r="C9" i="92"/>
  <c r="C8" i="92"/>
  <c r="AE9" i="92"/>
  <c r="AE10" i="92"/>
  <c r="AE11" i="92"/>
  <c r="AE12" i="92"/>
  <c r="AE13" i="92"/>
  <c r="AE14" i="92"/>
  <c r="AD9" i="92"/>
  <c r="AD10" i="92"/>
  <c r="AD11" i="92"/>
  <c r="AD12" i="92"/>
  <c r="AD13" i="92"/>
  <c r="AD14" i="92"/>
  <c r="AE8" i="92"/>
  <c r="AD8" i="92"/>
  <c r="AA14" i="92"/>
  <c r="AA13" i="92"/>
  <c r="Z13" i="92"/>
  <c r="Z14" i="92"/>
  <c r="AA12" i="92"/>
  <c r="Z12" i="92"/>
  <c r="AA11" i="92"/>
  <c r="AA10" i="92"/>
  <c r="AA9" i="92"/>
  <c r="Z9" i="92"/>
  <c r="Z10" i="92"/>
  <c r="Z11" i="92"/>
  <c r="Z8" i="92"/>
  <c r="X16" i="92"/>
  <c r="Y16" i="92"/>
  <c r="AB16" i="92"/>
  <c r="AC16" i="92"/>
  <c r="AF16" i="92"/>
  <c r="AG16" i="92"/>
  <c r="AJ16" i="92"/>
  <c r="AK16" i="92"/>
  <c r="V14" i="92"/>
  <c r="V13" i="92"/>
  <c r="V12" i="92"/>
  <c r="V10" i="92"/>
  <c r="V11" i="92"/>
  <c r="V9" i="92"/>
  <c r="V8" i="92"/>
  <c r="N9" i="92"/>
  <c r="N10" i="92"/>
  <c r="N11" i="92"/>
  <c r="N12" i="92"/>
  <c r="N13" i="92"/>
  <c r="N14" i="92"/>
  <c r="N8" i="92"/>
  <c r="J13" i="92"/>
  <c r="J14" i="92"/>
  <c r="J12" i="92"/>
  <c r="J9" i="92"/>
  <c r="J10" i="92"/>
  <c r="J11" i="92"/>
  <c r="J8" i="92"/>
  <c r="F13" i="92"/>
  <c r="F14" i="92"/>
  <c r="F12" i="92"/>
  <c r="F9" i="92"/>
  <c r="F10" i="92"/>
  <c r="F11" i="92"/>
  <c r="F8" i="92"/>
  <c r="D16" i="92"/>
  <c r="E16" i="92"/>
  <c r="H16" i="92"/>
  <c r="I16" i="92"/>
  <c r="L16" i="92"/>
  <c r="M16" i="92"/>
  <c r="P16" i="92"/>
  <c r="Q16" i="92"/>
  <c r="B14" i="92"/>
  <c r="B13" i="92"/>
  <c r="B12" i="92"/>
  <c r="B11" i="92"/>
  <c r="B10" i="92"/>
  <c r="B9" i="92"/>
  <c r="B8" i="92"/>
  <c r="BH26" i="100" l="1"/>
  <c r="CI26" i="100"/>
  <c r="CJ26" i="100"/>
  <c r="CK26" i="100"/>
  <c r="V16" i="92"/>
  <c r="B16" i="92"/>
  <c r="AI16" i="92"/>
  <c r="AH16" i="92"/>
  <c r="W16" i="92"/>
  <c r="C16" i="92"/>
  <c r="AE16" i="92"/>
  <c r="AD16" i="92"/>
  <c r="AA16" i="92"/>
  <c r="Z16" i="92"/>
  <c r="O16" i="92"/>
  <c r="N16" i="92"/>
  <c r="K16" i="92"/>
  <c r="J16" i="92"/>
  <c r="G16" i="92"/>
  <c r="F16" i="92"/>
  <c r="D20" i="88" l="1"/>
  <c r="D21" i="88"/>
  <c r="D22" i="88"/>
  <c r="D23" i="88"/>
  <c r="D19" i="88"/>
  <c r="B12" i="88"/>
  <c r="B13" i="88"/>
  <c r="D14" i="53"/>
  <c r="D11" i="53"/>
  <c r="D8" i="53"/>
  <c r="E19" i="53"/>
  <c r="F19" i="53"/>
  <c r="K19" i="53"/>
  <c r="F18" i="53"/>
  <c r="K18" i="53"/>
  <c r="C15" i="53"/>
  <c r="C14" i="53"/>
  <c r="C12" i="53"/>
  <c r="C11" i="53"/>
  <c r="C8" i="53"/>
  <c r="I16" i="53"/>
  <c r="J16" i="53"/>
  <c r="K16" i="53"/>
  <c r="K13" i="53"/>
  <c r="E10" i="53"/>
  <c r="F10" i="53"/>
  <c r="K10" i="53"/>
  <c r="E7" i="53"/>
  <c r="F7" i="53"/>
  <c r="H7" i="53"/>
  <c r="K7" i="53"/>
  <c r="C5" i="53"/>
  <c r="E9" i="99"/>
  <c r="E8" i="99"/>
  <c r="E7" i="99"/>
  <c r="E6" i="99"/>
  <c r="D8" i="99"/>
  <c r="D9" i="99"/>
  <c r="D7" i="99"/>
  <c r="D6" i="99"/>
  <c r="B12" i="99"/>
  <c r="B6" i="99"/>
  <c r="A2" i="99"/>
  <c r="AB21" i="87"/>
  <c r="B9" i="66"/>
  <c r="B17" i="66" s="1"/>
  <c r="G8" i="81"/>
  <c r="C42" i="91"/>
  <c r="B42" i="91"/>
  <c r="E28" i="76"/>
  <c r="D10" i="53" l="1"/>
  <c r="D18" i="53"/>
  <c r="C16" i="53"/>
  <c r="C7" i="53"/>
  <c r="C19" i="53"/>
  <c r="D17" i="99"/>
  <c r="C18" i="53"/>
  <c r="E18" i="53"/>
  <c r="D7" i="53"/>
  <c r="C13" i="53"/>
  <c r="C10" i="53"/>
  <c r="K17" i="53"/>
  <c r="E17" i="99"/>
  <c r="E11" i="99"/>
  <c r="D11" i="99"/>
  <c r="F12" i="91"/>
  <c r="M17" i="76"/>
  <c r="C17" i="76"/>
  <c r="D18" i="99" l="1"/>
  <c r="C17" i="53"/>
  <c r="E18" i="99"/>
  <c r="A2" i="93"/>
  <c r="A2" i="53"/>
  <c r="A2" i="92"/>
  <c r="A2" i="87"/>
  <c r="A2" i="66"/>
  <c r="A2" i="84"/>
  <c r="A2" i="91"/>
  <c r="A2" i="83"/>
  <c r="A2" i="82"/>
  <c r="A2" i="81"/>
  <c r="A2" i="80"/>
  <c r="AO15" i="92"/>
  <c r="U15" i="92"/>
  <c r="T15" i="92"/>
  <c r="AO14" i="92"/>
  <c r="AN14" i="92"/>
  <c r="U14" i="92"/>
  <c r="T14" i="92"/>
  <c r="AO13" i="92"/>
  <c r="AN13" i="92"/>
  <c r="U13" i="92"/>
  <c r="T13" i="92"/>
  <c r="AO12" i="92"/>
  <c r="AN12" i="92"/>
  <c r="U12" i="92"/>
  <c r="T12" i="92"/>
  <c r="AO11" i="92"/>
  <c r="AN11" i="92"/>
  <c r="AM11" i="92"/>
  <c r="U11" i="92"/>
  <c r="T11" i="92"/>
  <c r="AO10" i="92"/>
  <c r="AN10" i="92"/>
  <c r="U10" i="92"/>
  <c r="T10" i="92"/>
  <c r="AO9" i="92"/>
  <c r="AN9" i="92"/>
  <c r="AM9" i="92"/>
  <c r="U9" i="92"/>
  <c r="T9" i="92"/>
  <c r="AO8" i="92"/>
  <c r="AN8" i="92"/>
  <c r="U8" i="92"/>
  <c r="T8" i="92"/>
  <c r="S9" i="92" l="1"/>
  <c r="S11" i="92"/>
  <c r="AO16" i="92"/>
  <c r="R9" i="92"/>
  <c r="R11" i="92"/>
  <c r="S14" i="92"/>
  <c r="S15" i="92"/>
  <c r="AL13" i="92"/>
  <c r="R10" i="92"/>
  <c r="R12" i="92"/>
  <c r="T16" i="92"/>
  <c r="R14" i="92"/>
  <c r="U16" i="92"/>
  <c r="S8" i="92"/>
  <c r="AN16" i="92"/>
  <c r="AL9" i="92"/>
  <c r="AL11" i="92"/>
  <c r="AL12" i="92"/>
  <c r="AM12" i="92"/>
  <c r="AL14" i="92"/>
  <c r="R13" i="92"/>
  <c r="AM14" i="92"/>
  <c r="AL10" i="92"/>
  <c r="S13" i="92"/>
  <c r="AM10" i="92"/>
  <c r="AM13" i="92"/>
  <c r="S10" i="92"/>
  <c r="S12" i="92"/>
  <c r="AM15" i="92"/>
  <c r="R8" i="92"/>
  <c r="AL8" i="92"/>
  <c r="AM8" i="92"/>
  <c r="S16" i="92" l="1"/>
  <c r="R16" i="92"/>
  <c r="AL16" i="92"/>
  <c r="AM16" i="92"/>
  <c r="D9" i="88"/>
  <c r="D11" i="88"/>
  <c r="D10" i="88"/>
  <c r="D8" i="88"/>
  <c r="J14" i="87" l="1"/>
  <c r="S44" i="91"/>
  <c r="E42" i="91"/>
  <c r="D42" i="91"/>
  <c r="K41" i="91"/>
  <c r="G41" i="91"/>
  <c r="F41" i="91"/>
  <c r="K40" i="91"/>
  <c r="G40" i="91"/>
  <c r="F40" i="91"/>
  <c r="K39" i="91"/>
  <c r="G39" i="91"/>
  <c r="F39" i="91"/>
  <c r="H42" i="91"/>
  <c r="G38" i="91"/>
  <c r="O32" i="91"/>
  <c r="N32" i="91"/>
  <c r="M32" i="91"/>
  <c r="J32" i="91"/>
  <c r="I32" i="91"/>
  <c r="E32" i="91"/>
  <c r="D32" i="91"/>
  <c r="C32" i="91"/>
  <c r="B32" i="91"/>
  <c r="K31" i="91"/>
  <c r="G31" i="91"/>
  <c r="F31" i="91"/>
  <c r="K30" i="91"/>
  <c r="F30" i="91"/>
  <c r="K29" i="91"/>
  <c r="G29" i="91"/>
  <c r="F29" i="91"/>
  <c r="K28" i="91"/>
  <c r="H32" i="91"/>
  <c r="F28" i="91"/>
  <c r="N22" i="91"/>
  <c r="M22" i="91"/>
  <c r="J22" i="91"/>
  <c r="I22" i="91"/>
  <c r="H22" i="91"/>
  <c r="G22" i="91"/>
  <c r="F22" i="91"/>
  <c r="E22" i="91"/>
  <c r="D22" i="91"/>
  <c r="C22" i="91"/>
  <c r="B22" i="91"/>
  <c r="K21" i="91"/>
  <c r="S21" i="91" s="1"/>
  <c r="K20" i="91"/>
  <c r="S20" i="91" s="1"/>
  <c r="K19" i="91"/>
  <c r="S19" i="91" s="1"/>
  <c r="K18" i="91"/>
  <c r="Q12" i="91"/>
  <c r="Q44" i="91" s="1"/>
  <c r="P12" i="91"/>
  <c r="O12" i="91"/>
  <c r="N12" i="91"/>
  <c r="M12" i="91"/>
  <c r="J12" i="91"/>
  <c r="I12" i="91"/>
  <c r="H12" i="91"/>
  <c r="G12" i="91"/>
  <c r="E12" i="91"/>
  <c r="D12" i="91"/>
  <c r="C12" i="91"/>
  <c r="B12" i="91"/>
  <c r="K11" i="91"/>
  <c r="S11" i="91" s="1"/>
  <c r="K10" i="91"/>
  <c r="S10" i="91" s="1"/>
  <c r="K9" i="91"/>
  <c r="S9" i="91" s="1"/>
  <c r="O44" i="91" l="1"/>
  <c r="D44" i="91"/>
  <c r="B44" i="91"/>
  <c r="C44" i="91"/>
  <c r="N44" i="91"/>
  <c r="I44" i="91"/>
  <c r="K32" i="91"/>
  <c r="T32" i="91" s="1"/>
  <c r="F42" i="91"/>
  <c r="F32" i="91"/>
  <c r="S29" i="91"/>
  <c r="K12" i="91"/>
  <c r="P44" i="91"/>
  <c r="K22" i="91"/>
  <c r="M44" i="91"/>
  <c r="G32" i="91"/>
  <c r="G42" i="91"/>
  <c r="S31" i="91"/>
  <c r="S8" i="91"/>
  <c r="S18" i="91"/>
  <c r="E44" i="91"/>
  <c r="J44" i="91"/>
  <c r="S30" i="91"/>
  <c r="H44" i="91"/>
  <c r="S28" i="91"/>
  <c r="T22" i="91" l="1"/>
  <c r="U22" i="91"/>
  <c r="T12" i="91"/>
  <c r="U12" i="91"/>
  <c r="F44" i="91"/>
  <c r="K44" i="91"/>
  <c r="G44" i="91"/>
  <c r="G29" i="88" l="1"/>
  <c r="D27" i="88"/>
  <c r="E13" i="88"/>
  <c r="E12" i="88"/>
  <c r="D14" i="88"/>
  <c r="K28" i="87"/>
  <c r="J28" i="87"/>
  <c r="V26" i="87"/>
  <c r="V28" i="87" s="1"/>
  <c r="U26" i="87"/>
  <c r="T26" i="87"/>
  <c r="T28" i="87" s="1"/>
  <c r="S26" i="87"/>
  <c r="I26" i="87"/>
  <c r="I28" i="87" s="1"/>
  <c r="H26" i="87"/>
  <c r="H28" i="87" s="1"/>
  <c r="G26" i="87"/>
  <c r="F26" i="87"/>
  <c r="E26" i="87"/>
  <c r="E28" i="87" s="1"/>
  <c r="D26" i="87"/>
  <c r="D28" i="87" s="1"/>
  <c r="C26" i="87"/>
  <c r="B26" i="87"/>
  <c r="AB25" i="87"/>
  <c r="W25" i="87"/>
  <c r="AB24" i="87"/>
  <c r="W24" i="87"/>
  <c r="AB23" i="87"/>
  <c r="W23" i="87"/>
  <c r="AB22" i="87"/>
  <c r="W22" i="87"/>
  <c r="W21" i="87"/>
  <c r="R26" i="87"/>
  <c r="R28" i="87" s="1"/>
  <c r="Y14" i="87"/>
  <c r="Y28" i="87" s="1"/>
  <c r="U14" i="87"/>
  <c r="S14" i="87"/>
  <c r="G14" i="87"/>
  <c r="F14" i="87"/>
  <c r="C14" i="87"/>
  <c r="B14" i="87"/>
  <c r="W13" i="87"/>
  <c r="C11" i="88"/>
  <c r="W12" i="87"/>
  <c r="W11" i="87"/>
  <c r="W10" i="87"/>
  <c r="W9" i="87"/>
  <c r="N14" i="87"/>
  <c r="AH13" i="87" l="1"/>
  <c r="AH12" i="87"/>
  <c r="B11" i="88"/>
  <c r="E11" i="88" s="1"/>
  <c r="AH10" i="87"/>
  <c r="D29" i="88"/>
  <c r="C21" i="88"/>
  <c r="AH9" i="87"/>
  <c r="C9" i="88"/>
  <c r="B9" i="88" s="1"/>
  <c r="AH11" i="87"/>
  <c r="S28" i="87"/>
  <c r="B28" i="87"/>
  <c r="C28" i="87"/>
  <c r="AE22" i="87"/>
  <c r="G28" i="87"/>
  <c r="N26" i="87"/>
  <c r="N28" i="87" s="1"/>
  <c r="U28" i="87"/>
  <c r="Z26" i="87"/>
  <c r="AD22" i="87"/>
  <c r="Z14" i="87"/>
  <c r="X14" i="87"/>
  <c r="AE23" i="87"/>
  <c r="W26" i="87"/>
  <c r="AI26" i="87" s="1"/>
  <c r="L26" i="87"/>
  <c r="X26" i="87"/>
  <c r="AD23" i="87"/>
  <c r="AD25" i="87"/>
  <c r="C10" i="88"/>
  <c r="B10" i="88" s="1"/>
  <c r="AC14" i="87"/>
  <c r="AA26" i="87"/>
  <c r="M26" i="87"/>
  <c r="M14" i="87"/>
  <c r="C8" i="88"/>
  <c r="B8" i="88" s="1"/>
  <c r="O26" i="87"/>
  <c r="O28" i="87" s="1"/>
  <c r="AB26" i="87"/>
  <c r="AE24" i="87"/>
  <c r="AC26" i="87"/>
  <c r="AD21" i="87"/>
  <c r="AE25" i="87"/>
  <c r="AA14" i="87"/>
  <c r="W14" i="87"/>
  <c r="AD24" i="87"/>
  <c r="F28" i="87"/>
  <c r="AF26" i="87"/>
  <c r="AF28" i="87" s="1"/>
  <c r="L14" i="87"/>
  <c r="AC28" i="87" l="1"/>
  <c r="AA28" i="87"/>
  <c r="X28" i="87"/>
  <c r="B14" i="88"/>
  <c r="AB14" i="87"/>
  <c r="H9" i="53" s="1"/>
  <c r="C23" i="88"/>
  <c r="AH25" i="87"/>
  <c r="H15" i="53"/>
  <c r="H12" i="53"/>
  <c r="H14" i="53"/>
  <c r="H11" i="53"/>
  <c r="AH23" i="87"/>
  <c r="C22" i="88"/>
  <c r="AH24" i="87"/>
  <c r="C20" i="88"/>
  <c r="AH22" i="87"/>
  <c r="AH21" i="87"/>
  <c r="C19" i="88"/>
  <c r="H8" i="53"/>
  <c r="AI14" i="87"/>
  <c r="AH14" i="87"/>
  <c r="M28" i="87"/>
  <c r="P26" i="87"/>
  <c r="Z28" i="87"/>
  <c r="C14" i="88"/>
  <c r="W28" i="87"/>
  <c r="L28" i="87"/>
  <c r="Q26" i="87"/>
  <c r="Q28" i="87" s="1"/>
  <c r="AE26" i="87"/>
  <c r="AE28" i="87" s="1"/>
  <c r="AD26" i="87"/>
  <c r="AD28" i="87" s="1"/>
  <c r="E8" i="88"/>
  <c r="E10" i="88"/>
  <c r="E9" i="88"/>
  <c r="A2" i="14"/>
  <c r="P27" i="83"/>
  <c r="Q27" i="83"/>
  <c r="O27" i="83"/>
  <c r="N27" i="83"/>
  <c r="M27" i="83"/>
  <c r="I21" i="82"/>
  <c r="J21" i="82"/>
  <c r="K21" i="82"/>
  <c r="L21" i="82"/>
  <c r="M21" i="82"/>
  <c r="I21" i="81"/>
  <c r="J21" i="81"/>
  <c r="K21" i="81"/>
  <c r="L21" i="81"/>
  <c r="M21" i="81"/>
  <c r="B26" i="88"/>
  <c r="E26" i="88" s="1"/>
  <c r="N8" i="84"/>
  <c r="M21" i="84"/>
  <c r="P21" i="84"/>
  <c r="J8" i="83"/>
  <c r="K8" i="83"/>
  <c r="L15" i="83"/>
  <c r="O8" i="83"/>
  <c r="J9" i="83"/>
  <c r="K9" i="83"/>
  <c r="O9" i="83"/>
  <c r="J10" i="83"/>
  <c r="K10" i="83"/>
  <c r="O10" i="83"/>
  <c r="J11" i="83"/>
  <c r="K11" i="83"/>
  <c r="O11" i="83"/>
  <c r="J12" i="83"/>
  <c r="K12" i="83"/>
  <c r="O12" i="83"/>
  <c r="J13" i="83"/>
  <c r="B24" i="88" s="1"/>
  <c r="E24" i="88" s="1"/>
  <c r="K13" i="83"/>
  <c r="O13" i="83"/>
  <c r="J14" i="83"/>
  <c r="B25" i="88" s="1"/>
  <c r="E25" i="88" s="1"/>
  <c r="K14" i="83"/>
  <c r="O14" i="83"/>
  <c r="B15" i="83"/>
  <c r="C15" i="83"/>
  <c r="D15" i="83"/>
  <c r="E15" i="83"/>
  <c r="F15" i="83"/>
  <c r="G15" i="83"/>
  <c r="H15" i="83"/>
  <c r="I15" i="83"/>
  <c r="M15" i="83"/>
  <c r="M29" i="83" s="1"/>
  <c r="N15" i="83"/>
  <c r="N29" i="83" s="1"/>
  <c r="Q15" i="83"/>
  <c r="Q29" i="83" s="1"/>
  <c r="J20" i="83"/>
  <c r="K20" i="83"/>
  <c r="L27" i="83"/>
  <c r="J21" i="83"/>
  <c r="K21" i="83"/>
  <c r="J22" i="83"/>
  <c r="K22" i="83"/>
  <c r="J23" i="83"/>
  <c r="K23" i="83"/>
  <c r="J24" i="83"/>
  <c r="K24" i="83"/>
  <c r="J25" i="83"/>
  <c r="K25" i="83"/>
  <c r="J26" i="83"/>
  <c r="K26" i="83"/>
  <c r="B27" i="83"/>
  <c r="C27" i="83"/>
  <c r="D27" i="83"/>
  <c r="E27" i="83"/>
  <c r="F27" i="83"/>
  <c r="G27" i="83"/>
  <c r="H27" i="83"/>
  <c r="I27" i="83"/>
  <c r="S29" i="83"/>
  <c r="F8" i="82"/>
  <c r="G8" i="82"/>
  <c r="H12" i="82"/>
  <c r="H23" i="82" s="1"/>
  <c r="K8" i="82"/>
  <c r="F9" i="82"/>
  <c r="G9" i="82"/>
  <c r="K9" i="82"/>
  <c r="F10" i="82"/>
  <c r="G10" i="82"/>
  <c r="K10" i="82"/>
  <c r="F11" i="82"/>
  <c r="G11" i="82"/>
  <c r="K11" i="82"/>
  <c r="B12" i="82"/>
  <c r="C12" i="82"/>
  <c r="D12" i="82"/>
  <c r="E12" i="82"/>
  <c r="I12" i="82"/>
  <c r="I23" i="82" s="1"/>
  <c r="J12" i="82"/>
  <c r="M12" i="82"/>
  <c r="F17" i="82"/>
  <c r="G17" i="82"/>
  <c r="H21" i="82"/>
  <c r="F18" i="82"/>
  <c r="G18" i="82"/>
  <c r="F19" i="82"/>
  <c r="G19" i="82"/>
  <c r="F20" i="82"/>
  <c r="G20" i="82"/>
  <c r="B21" i="82"/>
  <c r="C21" i="82"/>
  <c r="D21" i="82"/>
  <c r="E21" i="82"/>
  <c r="O23" i="82"/>
  <c r="F8" i="81"/>
  <c r="H12" i="81"/>
  <c r="H23" i="81" s="1"/>
  <c r="K8" i="81"/>
  <c r="F9" i="81"/>
  <c r="G9" i="81"/>
  <c r="K9" i="81"/>
  <c r="F10" i="81"/>
  <c r="G10" i="81"/>
  <c r="K10" i="81"/>
  <c r="F11" i="81"/>
  <c r="G11" i="81"/>
  <c r="K11" i="81"/>
  <c r="B12" i="81"/>
  <c r="C12" i="81"/>
  <c r="D12" i="81"/>
  <c r="E12" i="81"/>
  <c r="I12" i="81"/>
  <c r="I23" i="81" s="1"/>
  <c r="J12" i="81"/>
  <c r="M12" i="81"/>
  <c r="F17" i="81"/>
  <c r="G17" i="81"/>
  <c r="H21" i="81"/>
  <c r="F18" i="81"/>
  <c r="G18" i="81"/>
  <c r="F19" i="81"/>
  <c r="G19" i="81"/>
  <c r="F20" i="81"/>
  <c r="G20" i="81"/>
  <c r="B21" i="81"/>
  <c r="C21" i="81"/>
  <c r="D21" i="81"/>
  <c r="E21" i="81"/>
  <c r="O23" i="81"/>
  <c r="N11" i="84" l="1"/>
  <c r="R8" i="84"/>
  <c r="L29" i="83"/>
  <c r="AH26" i="87"/>
  <c r="AJ14" i="87"/>
  <c r="N10" i="84"/>
  <c r="H19" i="53"/>
  <c r="AB28" i="87"/>
  <c r="B20" i="88"/>
  <c r="E20" i="88" s="1"/>
  <c r="B22" i="88"/>
  <c r="E22" i="88" s="1"/>
  <c r="H16" i="53"/>
  <c r="H18" i="53"/>
  <c r="H13" i="53"/>
  <c r="C27" i="88"/>
  <c r="C29" i="88" s="1"/>
  <c r="P28" i="87"/>
  <c r="H10" i="53"/>
  <c r="B21" i="88"/>
  <c r="E21" i="88" s="1"/>
  <c r="B19" i="88"/>
  <c r="E19" i="88" s="1"/>
  <c r="E14" i="88"/>
  <c r="B21" i="84"/>
  <c r="F21" i="84"/>
  <c r="L21" i="84"/>
  <c r="H21" i="84"/>
  <c r="D21" i="84"/>
  <c r="G15" i="53"/>
  <c r="E21" i="84"/>
  <c r="C29" i="83"/>
  <c r="S10" i="83"/>
  <c r="O9" i="82"/>
  <c r="G21" i="82"/>
  <c r="O10" i="82"/>
  <c r="L12" i="82"/>
  <c r="G21" i="84"/>
  <c r="O21" i="84"/>
  <c r="C21" i="84"/>
  <c r="I21" i="84"/>
  <c r="S11" i="83"/>
  <c r="G29" i="83"/>
  <c r="S12" i="83"/>
  <c r="H29" i="83"/>
  <c r="B29" i="83"/>
  <c r="E29" i="83"/>
  <c r="F29" i="83"/>
  <c r="D29" i="83"/>
  <c r="S9" i="83"/>
  <c r="I29" i="83"/>
  <c r="K15" i="83"/>
  <c r="K29" i="83" s="1"/>
  <c r="J15" i="83"/>
  <c r="P15" i="83"/>
  <c r="P29" i="83" s="1"/>
  <c r="K27" i="83"/>
  <c r="J27" i="83"/>
  <c r="S8" i="83"/>
  <c r="O15" i="83"/>
  <c r="S13" i="83"/>
  <c r="C23" i="82"/>
  <c r="B23" i="82"/>
  <c r="O11" i="82"/>
  <c r="D23" i="82"/>
  <c r="E23" i="82"/>
  <c r="G12" i="82"/>
  <c r="G23" i="82" s="1"/>
  <c r="F21" i="82"/>
  <c r="F13" i="99" s="1"/>
  <c r="F12" i="82"/>
  <c r="K12" i="82"/>
  <c r="K23" i="82" s="1"/>
  <c r="O8" i="82"/>
  <c r="D23" i="81"/>
  <c r="G21" i="81"/>
  <c r="F21" i="81"/>
  <c r="F12" i="99" s="1"/>
  <c r="L12" i="81"/>
  <c r="E23" i="81"/>
  <c r="G12" i="81"/>
  <c r="G23" i="81" s="1"/>
  <c r="O11" i="81"/>
  <c r="K12" i="81"/>
  <c r="K23" i="81" s="1"/>
  <c r="F12" i="81"/>
  <c r="F23" i="81" s="1"/>
  <c r="B23" i="81"/>
  <c r="O9" i="81"/>
  <c r="C23" i="81"/>
  <c r="O10" i="81"/>
  <c r="O8" i="81"/>
  <c r="S38" i="80"/>
  <c r="R38" i="80"/>
  <c r="Q38" i="80"/>
  <c r="N38" i="80"/>
  <c r="M38" i="80"/>
  <c r="I38" i="80"/>
  <c r="H38" i="80"/>
  <c r="G38" i="80"/>
  <c r="F38" i="80"/>
  <c r="E38" i="80"/>
  <c r="D38" i="80"/>
  <c r="C38" i="80"/>
  <c r="B38" i="80"/>
  <c r="L38" i="80"/>
  <c r="S29" i="80"/>
  <c r="R29" i="80"/>
  <c r="G11" i="53" s="1"/>
  <c r="Q29" i="80"/>
  <c r="N29" i="80"/>
  <c r="M29" i="80"/>
  <c r="I29" i="80"/>
  <c r="H29" i="80"/>
  <c r="G29" i="80"/>
  <c r="F29" i="80"/>
  <c r="E29" i="80"/>
  <c r="D29" i="80"/>
  <c r="C29" i="80"/>
  <c r="B29" i="80"/>
  <c r="O28" i="80"/>
  <c r="K28" i="80"/>
  <c r="J28" i="80"/>
  <c r="O27" i="80"/>
  <c r="K27" i="80"/>
  <c r="J27" i="80"/>
  <c r="O26" i="80"/>
  <c r="L29" i="80"/>
  <c r="K26" i="80"/>
  <c r="J26" i="80"/>
  <c r="B23" i="88" s="1"/>
  <c r="E23" i="88" s="1"/>
  <c r="U20" i="80"/>
  <c r="T20" i="80"/>
  <c r="G9" i="53" s="1"/>
  <c r="S20" i="80"/>
  <c r="R20" i="80"/>
  <c r="Q20" i="80"/>
  <c r="N20" i="80"/>
  <c r="M20" i="80"/>
  <c r="J20" i="80"/>
  <c r="I20" i="80"/>
  <c r="H20" i="80"/>
  <c r="G20" i="80"/>
  <c r="F20" i="80"/>
  <c r="E20" i="80"/>
  <c r="D20" i="80"/>
  <c r="C20" i="80"/>
  <c r="B20" i="80"/>
  <c r="O19" i="80"/>
  <c r="W19" i="80" s="1"/>
  <c r="O18" i="80"/>
  <c r="W18" i="80" s="1"/>
  <c r="O17" i="80"/>
  <c r="W17" i="80" s="1"/>
  <c r="L20" i="80"/>
  <c r="U11" i="80"/>
  <c r="T11" i="80"/>
  <c r="G6" i="53" s="1"/>
  <c r="J6" i="53" s="1"/>
  <c r="S11" i="80"/>
  <c r="R11" i="80"/>
  <c r="G5" i="53" s="1"/>
  <c r="I5" i="53" s="1"/>
  <c r="Q11" i="80"/>
  <c r="N11" i="80"/>
  <c r="M11" i="80"/>
  <c r="I11" i="80"/>
  <c r="H11" i="80"/>
  <c r="G11" i="80"/>
  <c r="F11" i="80"/>
  <c r="E11" i="80"/>
  <c r="D11" i="80"/>
  <c r="C11" i="80"/>
  <c r="B11" i="80"/>
  <c r="O10" i="80"/>
  <c r="W10" i="80" s="1"/>
  <c r="O9" i="80"/>
  <c r="W9" i="80" s="1"/>
  <c r="O8" i="80"/>
  <c r="W8" i="80" s="1"/>
  <c r="L11" i="80"/>
  <c r="J11" i="80"/>
  <c r="H8" i="99" l="1"/>
  <c r="J8" i="99" s="1"/>
  <c r="O29" i="83"/>
  <c r="F14" i="99"/>
  <c r="J29" i="83"/>
  <c r="F23" i="82"/>
  <c r="S14" i="83"/>
  <c r="H17" i="53"/>
  <c r="G14" i="53"/>
  <c r="G16" i="53" s="1"/>
  <c r="G8" i="53"/>
  <c r="I11" i="53"/>
  <c r="J11" i="53"/>
  <c r="B27" i="88"/>
  <c r="B29" i="88" s="1"/>
  <c r="N21" i="84"/>
  <c r="H9" i="99"/>
  <c r="F17" i="99"/>
  <c r="K8" i="99"/>
  <c r="F8" i="99"/>
  <c r="H7" i="99"/>
  <c r="E27" i="88"/>
  <c r="E29" i="88" s="1"/>
  <c r="F7" i="99"/>
  <c r="H6" i="99"/>
  <c r="G12" i="53"/>
  <c r="G19" i="53" s="1"/>
  <c r="I6" i="53"/>
  <c r="G7" i="53"/>
  <c r="J5" i="53"/>
  <c r="J21" i="84"/>
  <c r="F6" i="99"/>
  <c r="K21" i="84"/>
  <c r="W28" i="80"/>
  <c r="U40" i="80"/>
  <c r="T40" i="80"/>
  <c r="N40" i="80"/>
  <c r="O38" i="80"/>
  <c r="X38" i="80" s="1"/>
  <c r="E40" i="80"/>
  <c r="W36" i="80"/>
  <c r="W27" i="80"/>
  <c r="P11" i="80"/>
  <c r="C40" i="80"/>
  <c r="H40" i="80"/>
  <c r="W37" i="80"/>
  <c r="I40" i="80"/>
  <c r="F40" i="80"/>
  <c r="Q40" i="80"/>
  <c r="K20" i="80"/>
  <c r="P29" i="80"/>
  <c r="G40" i="80"/>
  <c r="R40" i="80"/>
  <c r="W26" i="80"/>
  <c r="B40" i="80"/>
  <c r="M40" i="80"/>
  <c r="S40" i="80"/>
  <c r="K38" i="80"/>
  <c r="L40" i="80"/>
  <c r="K11" i="80"/>
  <c r="P20" i="80"/>
  <c r="D40" i="80"/>
  <c r="K29" i="80"/>
  <c r="P38" i="80"/>
  <c r="J29" i="80"/>
  <c r="W35" i="80"/>
  <c r="O11" i="80"/>
  <c r="O20" i="80"/>
  <c r="X20" i="80" s="1"/>
  <c r="O29" i="80"/>
  <c r="X29" i="80" s="1"/>
  <c r="J38" i="80"/>
  <c r="I8" i="99" l="1"/>
  <c r="X11" i="80"/>
  <c r="Y11" i="80"/>
  <c r="J7" i="99"/>
  <c r="K7" i="99"/>
  <c r="I6" i="99"/>
  <c r="J6" i="99"/>
  <c r="K6" i="99"/>
  <c r="I7" i="99"/>
  <c r="G18" i="53"/>
  <c r="J8" i="53"/>
  <c r="J10" i="53" s="1"/>
  <c r="G10" i="53"/>
  <c r="I8" i="53"/>
  <c r="I10" i="53" s="1"/>
  <c r="H11" i="99"/>
  <c r="H18" i="99" s="1"/>
  <c r="I9" i="99"/>
  <c r="J9" i="99"/>
  <c r="K9" i="99"/>
  <c r="I12" i="53"/>
  <c r="I13" i="53" s="1"/>
  <c r="G13" i="53"/>
  <c r="J7" i="53"/>
  <c r="I7" i="53"/>
  <c r="F11" i="99"/>
  <c r="P40" i="80"/>
  <c r="J40" i="80"/>
  <c r="K40" i="80"/>
  <c r="O40" i="80"/>
  <c r="G17" i="53" l="1"/>
  <c r="I18" i="53"/>
  <c r="J18" i="53"/>
  <c r="K11" i="99"/>
  <c r="K18" i="99" s="1"/>
  <c r="J11" i="99"/>
  <c r="J18" i="99" s="1"/>
  <c r="I17" i="53"/>
  <c r="I19" i="53"/>
  <c r="I11" i="99"/>
  <c r="I18" i="99" s="1"/>
  <c r="F18" i="99"/>
  <c r="P25" i="76" l="1"/>
  <c r="F16" i="53" s="1"/>
  <c r="O25" i="76"/>
  <c r="E16" i="53" s="1"/>
  <c r="M25" i="76"/>
  <c r="L25" i="76"/>
  <c r="K25" i="76"/>
  <c r="J25" i="76"/>
  <c r="I25" i="76"/>
  <c r="H25" i="76"/>
  <c r="D15" i="53" s="1"/>
  <c r="D16" i="53" s="1"/>
  <c r="F25" i="76"/>
  <c r="F28" i="76" s="1"/>
  <c r="D25" i="76"/>
  <c r="C25" i="76"/>
  <c r="C28" i="76" s="1"/>
  <c r="N24" i="76"/>
  <c r="N23" i="76"/>
  <c r="N22" i="76"/>
  <c r="N20" i="76"/>
  <c r="N19" i="76"/>
  <c r="N18" i="76"/>
  <c r="P17" i="76"/>
  <c r="F13" i="53" s="1"/>
  <c r="O17" i="76"/>
  <c r="E13" i="53" s="1"/>
  <c r="L17" i="76"/>
  <c r="K17" i="76"/>
  <c r="J17" i="76"/>
  <c r="I17" i="76"/>
  <c r="H17" i="76"/>
  <c r="D12" i="53" s="1"/>
  <c r="D17" i="76"/>
  <c r="N16" i="76"/>
  <c r="N15" i="76"/>
  <c r="N14" i="76"/>
  <c r="N12" i="76"/>
  <c r="N11" i="76"/>
  <c r="N10" i="76"/>
  <c r="A2" i="76"/>
  <c r="J28" i="76" l="1"/>
  <c r="N17" i="76"/>
  <c r="F17" i="53"/>
  <c r="E17" i="53"/>
  <c r="J12" i="53"/>
  <c r="D13" i="53"/>
  <c r="D17" i="53" s="1"/>
  <c r="D19" i="53"/>
  <c r="P28" i="76"/>
  <c r="M28" i="76"/>
  <c r="L28" i="76"/>
  <c r="H28" i="76"/>
  <c r="O28" i="76"/>
  <c r="I28" i="76"/>
  <c r="K28" i="76"/>
  <c r="N25" i="76"/>
  <c r="D28" i="76"/>
  <c r="J13" i="53" l="1"/>
  <c r="J17" i="53" s="1"/>
  <c r="J19" i="53"/>
  <c r="N28" i="76"/>
  <c r="J8" i="66" l="1"/>
  <c r="I9" i="66"/>
  <c r="H9" i="66"/>
  <c r="G9" i="66"/>
  <c r="F9" i="66"/>
  <c r="E9" i="66"/>
  <c r="D9" i="66"/>
  <c r="C9" i="66"/>
  <c r="C17" i="66" s="1"/>
  <c r="L9" i="66"/>
  <c r="L17" i="66" s="1"/>
  <c r="K8" i="66"/>
  <c r="K9" i="66" l="1"/>
  <c r="K17" i="66" s="1"/>
  <c r="J9" i="66"/>
  <c r="G6" i="99" l="1"/>
  <c r="G11" i="99" s="1"/>
  <c r="G18" i="99" s="1"/>
  <c r="J17" i="66"/>
</calcChain>
</file>

<file path=xl/sharedStrings.xml><?xml version="1.0" encoding="utf-8"?>
<sst xmlns="http://schemas.openxmlformats.org/spreadsheetml/2006/main" count="1611" uniqueCount="694">
  <si>
    <t>Avanzamento procedurale</t>
  </si>
  <si>
    <t>Baseline</t>
  </si>
  <si>
    <t>Misura 1</t>
  </si>
  <si>
    <t>Misura 2</t>
  </si>
  <si>
    <t>Misura 3</t>
  </si>
  <si>
    <t>Misura 4</t>
  </si>
  <si>
    <t>Misura 5</t>
  </si>
  <si>
    <t>Misura 6</t>
  </si>
  <si>
    <t>Misura 7</t>
  </si>
  <si>
    <t>AVANZAMENTO PROCEDURALE</t>
  </si>
  <si>
    <t>Id</t>
  </si>
  <si>
    <t>Link regionale</t>
  </si>
  <si>
    <t>Totale</t>
  </si>
  <si>
    <t>2020-2021</t>
  </si>
  <si>
    <t>2021-2022</t>
  </si>
  <si>
    <t>2022-2023</t>
  </si>
  <si>
    <t>2023-2024</t>
  </si>
  <si>
    <t>18-29 anni</t>
  </si>
  <si>
    <t>30-54 anni</t>
  </si>
  <si>
    <t>I anno</t>
  </si>
  <si>
    <t>II anno</t>
  </si>
  <si>
    <t>III anno</t>
  </si>
  <si>
    <t>IV anno</t>
  </si>
  <si>
    <t>IFTS</t>
  </si>
  <si>
    <t>Tipologia ed estremi atto</t>
  </si>
  <si>
    <t>Misura</t>
  </si>
  <si>
    <t>TOTALE COMPLESSIVO</t>
  </si>
  <si>
    <t>Target PNRR</t>
  </si>
  <si>
    <t>Singole unità di competenza delle figure di qualificazione IFTS</t>
  </si>
  <si>
    <t xml:space="preserve"> Fino a 17 anni</t>
  </si>
  <si>
    <t>TOTALE ISCRITTI</t>
  </si>
  <si>
    <r>
      <t xml:space="preserve">Descrizione atto 
</t>
    </r>
    <r>
      <rPr>
        <i/>
        <sz val="11"/>
        <color rgb="FF002060"/>
        <rFont val="Calibri"/>
        <family val="2"/>
        <scheme val="minor"/>
      </rPr>
      <t>(es. Linee Guida, Avvisi pubblici, ecc.)</t>
    </r>
  </si>
  <si>
    <r>
      <t xml:space="preserve">Titolo atto 
</t>
    </r>
    <r>
      <rPr>
        <i/>
        <sz val="11"/>
        <color rgb="FF002060"/>
        <rFont val="Calibri"/>
        <family val="2"/>
        <scheme val="minor"/>
      </rPr>
      <t>(es. Linee Guida, Avvisi pubblici, ecc.)</t>
    </r>
  </si>
  <si>
    <t>ANNUALITÀ FORMATIVA 2022-2023</t>
  </si>
  <si>
    <t>TOTALE</t>
  </si>
  <si>
    <t>ANNUALITÀ FORMATIVA 2023-2024</t>
  </si>
  <si>
    <t>TOTALE 2021</t>
  </si>
  <si>
    <t>TOTALE 2022</t>
  </si>
  <si>
    <t>TOTALE 2022-2023</t>
  </si>
  <si>
    <t>TARGET</t>
  </si>
  <si>
    <t>ANNUALITÀ FORMATIVA</t>
  </si>
  <si>
    <t>TOTALE 2023-2024</t>
  </si>
  <si>
    <t>Sì</t>
  </si>
  <si>
    <t>No</t>
  </si>
  <si>
    <t>Iscritti</t>
  </si>
  <si>
    <t xml:space="preserve"> 2022-2023</t>
  </si>
  <si>
    <t>ANNO</t>
  </si>
  <si>
    <t>Apprendistato di I livello</t>
  </si>
  <si>
    <t xml:space="preserve">Totale </t>
  </si>
  <si>
    <t>Certificazioni parziali</t>
  </si>
  <si>
    <t xml:space="preserve">TOTALE 
RELEVANT CERTIFICATION </t>
  </si>
  <si>
    <t>Ammessi/Qualificati/Diplomati/Attestazione di competenze per persone con disabilità</t>
  </si>
  <si>
    <t>Ammessi/Qualificati/Diplomati/Specializzati/Certificazione unità di competenze IeFP-IFTS/Attestazione di competenze per persone con disabilità</t>
  </si>
  <si>
    <t>ANNUALITÀ FORMATIVA  2022-2023</t>
  </si>
  <si>
    <t>ANNUALITÀ FORMATIVA  2023-2024</t>
  </si>
  <si>
    <t>Fondi PNRR 
(Sì/No)</t>
  </si>
  <si>
    <t>BASELINE</t>
  </si>
  <si>
    <t>INDICE DEI FOGLI DI LAVORO</t>
  </si>
  <si>
    <t>Misura 1, 2, 3</t>
  </si>
  <si>
    <t>Misura 6 - Percorsi sperimentali</t>
  </si>
  <si>
    <t>TIPOLOGIA DI PERCORSI INDIVIDUALI</t>
  </si>
  <si>
    <t>Totale 2020 - 2021</t>
  </si>
  <si>
    <t>Totale 2021 - 2022</t>
  </si>
  <si>
    <t>Totale 2022-2023</t>
  </si>
  <si>
    <t>Totale 2023-2024</t>
  </si>
  <si>
    <t>DI CUI BASELINE</t>
  </si>
  <si>
    <t>di cui persone con disabilità</t>
  </si>
  <si>
    <t>di cui apprendisti</t>
  </si>
  <si>
    <t>Duale ordinario</t>
  </si>
  <si>
    <t>TOTALE ISCRITTI MISURE 1, 2, 3</t>
  </si>
  <si>
    <t>TOTALE ISCRITTI MISURA 4</t>
  </si>
  <si>
    <t>17 anni</t>
  </si>
  <si>
    <t>TOTALE ISCRITTI MISURA 5</t>
  </si>
  <si>
    <t>TOTALE ISCRITTI MISURA 6</t>
  </si>
  <si>
    <t>TOTALE BENEFICIARI MISURA 7</t>
  </si>
  <si>
    <t>3.1</t>
  </si>
  <si>
    <t>di cui femmine</t>
  </si>
  <si>
    <r>
      <t>I anno</t>
    </r>
    <r>
      <rPr>
        <sz val="10"/>
        <color rgb="FFFF0000"/>
        <rFont val="Calibri"/>
        <family val="2"/>
        <scheme val="minor"/>
      </rPr>
      <t xml:space="preserve"> </t>
    </r>
  </si>
  <si>
    <r>
      <t xml:space="preserve">II anno </t>
    </r>
    <r>
      <rPr>
        <sz val="10"/>
        <color rgb="FFFF0000"/>
        <rFont val="Calibri"/>
        <family val="2"/>
        <scheme val="minor"/>
      </rPr>
      <t xml:space="preserve"> </t>
    </r>
  </si>
  <si>
    <t xml:space="preserve">III anno </t>
  </si>
  <si>
    <t xml:space="preserve">IV anno </t>
  </si>
  <si>
    <r>
      <t>IFTS</t>
    </r>
    <r>
      <rPr>
        <sz val="10"/>
        <color rgb="FFFF0000"/>
        <rFont val="Calibri"/>
        <family val="2"/>
        <scheme val="minor"/>
      </rPr>
      <t xml:space="preserve"> </t>
    </r>
  </si>
  <si>
    <t>di cui baseline</t>
  </si>
  <si>
    <t>di cui femmne</t>
  </si>
  <si>
    <r>
      <t xml:space="preserve">Controllo del </t>
    </r>
    <r>
      <rPr>
        <b/>
        <i/>
        <sz val="10"/>
        <color theme="1"/>
        <rFont val="Calibri"/>
        <family val="2"/>
        <scheme val="minor"/>
      </rPr>
      <t>Totale Iscritti</t>
    </r>
    <r>
      <rPr>
        <sz val="10"/>
        <color theme="1"/>
        <rFont val="Calibri"/>
        <family val="2"/>
        <scheme val="minor"/>
      </rPr>
      <t xml:space="preserve"> con</t>
    </r>
    <r>
      <rPr>
        <b/>
        <i/>
        <sz val="10"/>
        <color theme="1"/>
        <rFont val="Calibri"/>
        <family val="2"/>
        <scheme val="minor"/>
      </rPr>
      <t xml:space="preserve"> Totale Relevant Certification Duale ordinario</t>
    </r>
  </si>
  <si>
    <r>
      <t xml:space="preserve">Controllo del </t>
    </r>
    <r>
      <rPr>
        <b/>
        <i/>
        <sz val="10"/>
        <color theme="1"/>
        <rFont val="Calibri"/>
        <family val="2"/>
        <scheme val="minor"/>
      </rPr>
      <t>Totale Iscritti</t>
    </r>
    <r>
      <rPr>
        <sz val="10"/>
        <color theme="1"/>
        <rFont val="Calibri"/>
        <family val="2"/>
        <scheme val="minor"/>
      </rPr>
      <t xml:space="preserve"> con</t>
    </r>
    <r>
      <rPr>
        <b/>
        <i/>
        <sz val="10"/>
        <color theme="1"/>
        <rFont val="Calibri"/>
        <family val="2"/>
        <scheme val="minor"/>
      </rPr>
      <t xml:space="preserve"> Totale Relevant Certification Misure 1, 2 e 3</t>
    </r>
  </si>
  <si>
    <t>N.a.</t>
  </si>
  <si>
    <t>Regione/P.A.</t>
  </si>
  <si>
    <t>PERCORSI DUALE ORDINARIO/BASELINE (IFTS E PERCORSI MODULARI)</t>
  </si>
  <si>
    <t>Specializzati/Certificazione unità di competenze IeFP-IFTS/Attestazione di competenze per persone con disabilità</t>
  </si>
  <si>
    <t xml:space="preserve">Singole unità di competenza delle figure di qualificazione IeFP </t>
  </si>
  <si>
    <r>
      <t xml:space="preserve">Tasso di insuccesso formativo
</t>
    </r>
    <r>
      <rPr>
        <sz val="12"/>
        <color theme="4" tint="-0.499984740745262"/>
        <rFont val="Calibri"/>
        <family val="2"/>
        <scheme val="minor"/>
      </rPr>
      <t>(v. %)</t>
    </r>
  </si>
  <si>
    <r>
      <rPr>
        <b/>
        <sz val="24"/>
        <rFont val="Calibri"/>
        <family val="2"/>
        <scheme val="minor"/>
      </rPr>
      <t xml:space="preserve">Rapporto di monitoraggio
dei percorsi IeFP e IFTS in modalità duale 
</t>
    </r>
    <r>
      <rPr>
        <b/>
        <i/>
        <sz val="20"/>
        <rFont val="Calibri"/>
        <family val="2"/>
        <scheme val="minor"/>
      </rPr>
      <t>(Sistema ordinario e PNRR - M5C1 - Investimento 1.4)</t>
    </r>
  </si>
  <si>
    <t>Target valorizzato/coerente</t>
  </si>
  <si>
    <r>
      <t xml:space="preserve">Programmato
</t>
    </r>
    <r>
      <rPr>
        <sz val="12"/>
        <color theme="4" tint="-0.499984740745262"/>
        <rFont val="Calibri"/>
        <family val="2"/>
        <scheme val="minor"/>
      </rPr>
      <t>(da Ddpr)</t>
    </r>
  </si>
  <si>
    <t>ANNO FINANZIARIO (Ddpr)</t>
  </si>
  <si>
    <r>
      <t xml:space="preserve">PERCORSI ASSEGNATI MLPS
(All. 1 Ddpr)
</t>
    </r>
    <r>
      <rPr>
        <sz val="11"/>
        <color theme="0"/>
        <rFont val="Calibri"/>
        <family val="2"/>
        <scheme val="minor"/>
      </rPr>
      <t>(v.a.)</t>
    </r>
  </si>
  <si>
    <r>
      <t xml:space="preserve">PERCORSI PROGRAMMATI
(Ddpr)
</t>
    </r>
    <r>
      <rPr>
        <sz val="11"/>
        <color theme="0"/>
        <rFont val="Calibri"/>
        <family val="2"/>
        <scheme val="minor"/>
      </rPr>
      <t>(v.a.)</t>
    </r>
  </si>
  <si>
    <t>TARGET PNRR</t>
  </si>
  <si>
    <t>MISURE</t>
  </si>
  <si>
    <t>APRENDISTATO</t>
  </si>
  <si>
    <t>SEZIONE ANAGRAFICA</t>
  </si>
  <si>
    <t>Regione:</t>
  </si>
  <si>
    <r>
      <t xml:space="preserve">Anagrafica della persona che compila la scheda, da contattare per eventuali chiarimenti </t>
    </r>
    <r>
      <rPr>
        <i/>
        <sz val="11"/>
        <rFont val="Calibri"/>
        <family val="2"/>
        <charset val="1"/>
      </rPr>
      <t>(nel caso di più referenti, replicare il modulo seguente)</t>
    </r>
  </si>
  <si>
    <t>Nominativo referente</t>
  </si>
  <si>
    <t>Recapito/i telefonici:</t>
  </si>
  <si>
    <t xml:space="preserve"> Recapito/i e-mail:</t>
  </si>
  <si>
    <t>Ufficio/settore regionale in cui il/i referente/i svolge/svolgono l’attività lavorativa: Servizio Istruzione, Università, Diritto allo studio e Ricerca</t>
  </si>
  <si>
    <r>
      <t xml:space="preserve">PERCORSI PROGRAMMATI IN APPRENDISTATO
(Ddpr)
</t>
    </r>
    <r>
      <rPr>
        <sz val="11"/>
        <color theme="0"/>
        <rFont val="Calibri"/>
        <family val="2"/>
        <scheme val="minor"/>
      </rPr>
      <t>(v.a.)</t>
    </r>
  </si>
  <si>
    <t xml:space="preserve"> VALORIZZATO/COERENTE</t>
  </si>
  <si>
    <t>RELEVANT CERTIFICATION/ESITI FORMATIVI</t>
  </si>
  <si>
    <r>
      <t xml:space="preserve">ASSEGNATI 
</t>
    </r>
    <r>
      <rPr>
        <sz val="12"/>
        <color theme="4" tint="-0.499984740745262"/>
        <rFont val="Calibri"/>
        <family val="2"/>
        <scheme val="minor"/>
      </rPr>
      <t>(All. 1 Ddpr)</t>
    </r>
  </si>
  <si>
    <r>
      <t xml:space="preserve">
PROGRAMMATI
</t>
    </r>
    <r>
      <rPr>
        <sz val="12"/>
        <color theme="4" tint="-0.499984740745262"/>
        <rFont val="Calibri"/>
        <family val="2"/>
        <scheme val="minor"/>
      </rPr>
      <t>(da Ddpr)</t>
    </r>
  </si>
  <si>
    <t>RISORSE FINANZIARIE PROGRAMMATE</t>
  </si>
  <si>
    <t>Relevant Certification/Esiti formativi</t>
  </si>
  <si>
    <t>Dati iscritti al 31.05.2023 ed esiti formativi (relevant certification) al 30.11.2023</t>
  </si>
  <si>
    <t>TOTALE 
ESITI FORMATIVI/RELEVANT CERTIFICATION MISURE 1, 2, 3</t>
  </si>
  <si>
    <t xml:space="preserve">TOTALE 
ESITI FORMATIVI/RELEVANT CERTIFICATION </t>
  </si>
  <si>
    <t>TOTALE 
ESITI FORMATIVI/RELEVANT CERTIFICATION MISURA 4</t>
  </si>
  <si>
    <t>TOTALE 
ESITI FORMATIVI/RELEVANT CERTIFICATION MISURA 5</t>
  </si>
  <si>
    <t>TOTALE 
ESITI FORMATIVI/RELEVANT CERTIFICATION MISURA 6</t>
  </si>
  <si>
    <t>Fino a 17</t>
  </si>
  <si>
    <t xml:space="preserve">ANNO </t>
  </si>
  <si>
    <t>Indicatori comuni</t>
  </si>
  <si>
    <r>
      <t>ANNUALIT</t>
    </r>
    <r>
      <rPr>
        <b/>
        <sz val="22"/>
        <color theme="4" tint="-0.499984740745262"/>
        <rFont val="Calibri"/>
        <family val="2"/>
      </rPr>
      <t>À FORMATIVA 2022-2023</t>
    </r>
  </si>
  <si>
    <t>Fondi FSE/FSE+
(Sì/No)</t>
  </si>
  <si>
    <r>
      <t>aa.ff.
2020-2021 
2021-2022
2022-2023
2023-2024</t>
    </r>
    <r>
      <rPr>
        <b/>
        <sz val="12"/>
        <color rgb="FFFF0000"/>
        <rFont val="Calibri"/>
        <family val="2"/>
        <scheme val="minor"/>
      </rPr>
      <t xml:space="preserve">
</t>
    </r>
  </si>
  <si>
    <t>di cui FSE/FSE+</t>
  </si>
  <si>
    <t>Anno di pubblicazione dell'atto</t>
  </si>
  <si>
    <r>
      <rPr>
        <b/>
        <sz val="11"/>
        <color theme="4" tint="-0.499984740745262"/>
        <rFont val="Calibri"/>
        <family val="2"/>
        <scheme val="minor"/>
      </rPr>
      <t>Anno/ciclo formativo di riferimento</t>
    </r>
    <r>
      <rPr>
        <i/>
        <sz val="11"/>
        <color theme="4" tint="-0.499984740745262"/>
        <rFont val="Calibri"/>
        <family val="2"/>
        <scheme val="minor"/>
      </rPr>
      <t xml:space="preserve">
(solo per avvisi pubblici)</t>
    </r>
  </si>
  <si>
    <t>Inserire in ordine cronologico (partendo dal dato meno recente) i principali atti adottati che costituiscono i presupposti amministrativi per la programmazione e la realizzazione delle attività formative, a partire dall'a.f. 2020-2021 e fino all'a.f. 2023-2024, con riferimento ai percorsi finanziati dal PNRR e non.</t>
  </si>
  <si>
    <r>
      <t xml:space="preserve">Controllo del </t>
    </r>
    <r>
      <rPr>
        <b/>
        <i/>
        <sz val="10"/>
        <rFont val="Calibri"/>
        <family val="2"/>
        <scheme val="minor"/>
      </rPr>
      <t>Totale Iscritti</t>
    </r>
    <r>
      <rPr>
        <sz val="10"/>
        <rFont val="Calibri"/>
        <family val="2"/>
        <scheme val="minor"/>
      </rPr>
      <t xml:space="preserve"> con</t>
    </r>
    <r>
      <rPr>
        <b/>
        <i/>
        <sz val="10"/>
        <rFont val="Calibri"/>
        <family val="2"/>
        <scheme val="minor"/>
      </rPr>
      <t xml:space="preserve"> Totale Relevant Certification Duale ordinario</t>
    </r>
  </si>
  <si>
    <t>Inserire denominazione Regione</t>
  </si>
  <si>
    <r>
      <t xml:space="preserve"> ISCRITTI  A.F. 2023/2024 CHE CONCORRONO AL TARGET PNRR (misure 1, 2, 3, 4, 5, 6)</t>
    </r>
    <r>
      <rPr>
        <b/>
        <vertAlign val="superscript"/>
        <sz val="22"/>
        <color rgb="FF002060"/>
        <rFont val="Calibri"/>
        <family val="2"/>
        <scheme val="minor"/>
      </rPr>
      <t>1</t>
    </r>
  </si>
  <si>
    <t>FSE/ FSC
(€)</t>
  </si>
  <si>
    <t>MLPS
(€)</t>
  </si>
  <si>
    <t>REGIONE
(€)</t>
  </si>
  <si>
    <r>
      <t xml:space="preserve">TOTALE
</t>
    </r>
    <r>
      <rPr>
        <sz val="11"/>
        <color theme="0"/>
        <rFont val="Calibri"/>
        <family val="2"/>
        <scheme val="minor"/>
      </rPr>
      <t>(€)</t>
    </r>
  </si>
  <si>
    <r>
      <t xml:space="preserve">TOTALE
</t>
    </r>
    <r>
      <rPr>
        <sz val="11"/>
        <color theme="0"/>
        <rFont val="Calibri"/>
        <family val="2"/>
        <scheme val="minor"/>
      </rPr>
      <t>(v.a.)</t>
    </r>
  </si>
  <si>
    <t>di cui beneficiari Misura 7
(v.a.)</t>
  </si>
  <si>
    <r>
      <t xml:space="preserve">Totale
</t>
    </r>
    <r>
      <rPr>
        <sz val="12"/>
        <color theme="4" tint="-0.499984740745262"/>
        <rFont val="Calibri"/>
        <family val="2"/>
        <scheme val="minor"/>
      </rPr>
      <t>(v.a)</t>
    </r>
  </si>
  <si>
    <r>
      <t xml:space="preserve">Assegnato 
</t>
    </r>
    <r>
      <rPr>
        <sz val="12"/>
        <color theme="4" tint="-0.499984740745262"/>
        <rFont val="Calibri"/>
        <family val="2"/>
        <scheme val="minor"/>
      </rPr>
      <t>(All. 1 Ddpr)
(v.a)</t>
    </r>
  </si>
  <si>
    <r>
      <t>ISCRITTI A.F. 2022/2023 CHE POTENZIALMENTE CONCORRONO AL TARGET PNRR (misure 1, 2, 3, 4, 5, 6)</t>
    </r>
    <r>
      <rPr>
        <b/>
        <vertAlign val="superscript"/>
        <sz val="22"/>
        <color theme="4" tint="-0.499984740745262"/>
        <rFont val="Calibri"/>
        <family val="2"/>
        <scheme val="minor"/>
      </rPr>
      <t>1</t>
    </r>
  </si>
  <si>
    <t>ANNUALITÀ FORMATIVA  2021-2022</t>
  </si>
  <si>
    <t>TOTALE ISCRITTI APPRENDISTATO DI I LIVELLO</t>
  </si>
  <si>
    <t>Ammessi/Qualificati/Diplomati/Specializzati/Attestazione di competenze per persone con disabilità</t>
  </si>
  <si>
    <t>TOTALE 
ESITI FORMATIVI/RELEVANT CERTIFICATION APPRENDISTATO DI I LIVELLO</t>
  </si>
  <si>
    <t>di cui Baseline</t>
  </si>
  <si>
    <t>di cui Target valorizzato/coerente</t>
  </si>
  <si>
    <t>TOTALE COMPLESSIVO ISCRITTI APPRENDISTATO I LIVELLO</t>
  </si>
  <si>
    <t>TOTALE COMPLESSIVO
ESITI FORMATIVI/RELEVANT CERTIFICATION APPRENDISTATO DI I LIVELLO</t>
  </si>
  <si>
    <t>ISCRITTI PER MODALITÀ FORMATIVE</t>
  </si>
  <si>
    <r>
      <t xml:space="preserve"> Alternanza</t>
    </r>
    <r>
      <rPr>
        <vertAlign val="superscript"/>
        <sz val="10"/>
        <color theme="4" tint="-0.499984740745262"/>
        <rFont val="Calibri"/>
        <family val="2"/>
        <scheme val="minor"/>
      </rPr>
      <t>1</t>
    </r>
  </si>
  <si>
    <r>
      <t>Mista</t>
    </r>
    <r>
      <rPr>
        <vertAlign val="superscript"/>
        <sz val="10"/>
        <color theme="4" tint="-0.499984740745262"/>
        <rFont val="Calibri"/>
        <family val="2"/>
        <scheme val="minor"/>
      </rPr>
      <t>2</t>
    </r>
  </si>
  <si>
    <t xml:space="preserve">IFTS </t>
  </si>
  <si>
    <r>
      <t>55 e oltre</t>
    </r>
    <r>
      <rPr>
        <b/>
        <i/>
        <vertAlign val="superscript"/>
        <sz val="11"/>
        <color theme="4" tint="-0.499984740745262"/>
        <rFont val="Calibri"/>
        <family val="2"/>
        <scheme val="minor"/>
      </rPr>
      <t>4</t>
    </r>
  </si>
  <si>
    <t>ESITI FORMATIVI/RELEVANT CERTIFICATION AL 30/11/2023</t>
  </si>
  <si>
    <t>ESITI FORMATIVI/RELEVANT CERTIFICATION  AL 30 /11/2024</t>
  </si>
  <si>
    <t>ESITI FORMATIVI/RELEVANT CERTIFICATION AL 30/11/2024</t>
  </si>
  <si>
    <t>ESITI FORMATIVI/RELEVANT CERTIFICATION AL 30/11/2022</t>
  </si>
  <si>
    <t xml:space="preserve">ESITI FORMATIVI/RELEVANT CERTIFICATION AL 30/11/2024 </t>
  </si>
  <si>
    <t>ISCRITTI ENTRO IL 31/03/2022</t>
  </si>
  <si>
    <t xml:space="preserve">ESITI FORMATIVI/RELEVANT CERTIFICATION AL 30/11/2023 </t>
  </si>
  <si>
    <t>ESITI FORMATIVI/RELEVANT CERTIFICATION al 30/11/2024</t>
  </si>
  <si>
    <t>Fogli che si compilano in automatico</t>
  </si>
  <si>
    <t>Di cui femmine dal 01 gennaio</t>
  </si>
  <si>
    <t>Totale 
dal 01  Gennaio</t>
  </si>
  <si>
    <t xml:space="preserve">Totale 
dal 01  Gennaio </t>
  </si>
  <si>
    <t>Totale 
dal 01  luglio</t>
  </si>
  <si>
    <t>Di cui femmine dal 01 luglio</t>
  </si>
  <si>
    <r>
      <t xml:space="preserve">INDICATORI COMUNI
</t>
    </r>
    <r>
      <rPr>
        <b/>
        <i/>
        <sz val="18"/>
        <color theme="4" tint="-0.499984740745262"/>
        <rFont val="Calibri"/>
        <family val="2"/>
        <scheme val="minor"/>
      </rPr>
      <t>(IC 10 e IC 14 Reg. del. UE 2021/2106 e Circolari RGS del MEF n. 27/2022 e 34/2022)</t>
    </r>
    <r>
      <rPr>
        <b/>
        <i/>
        <vertAlign val="superscript"/>
        <sz val="18"/>
        <color theme="4" tint="-0.499984740745262"/>
        <rFont val="Calibri"/>
        <family val="2"/>
        <scheme val="minor"/>
      </rPr>
      <t xml:space="preserve"> </t>
    </r>
  </si>
  <si>
    <r>
      <t>ISCRITTI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4" tint="-0.499984740745262"/>
        <rFont val="Calibri"/>
        <family val="2"/>
        <scheme val="minor"/>
      </rPr>
      <t>ENTRO IL 31/03/2022</t>
    </r>
  </si>
  <si>
    <t>ISCRITTI ENTRO IL 31/03/2021</t>
  </si>
  <si>
    <t>ESITI FORMATIVI/RELEVANT CERTIFICATION AL 30/11/2021</t>
  </si>
  <si>
    <t>Foglio che riporta il catalogo degli atti normativi di riferimento per l'avvio delle attività</t>
  </si>
  <si>
    <t xml:space="preserve">Foglio che costituisce la "fotografia" dei dati riportati nei DdPR validati </t>
  </si>
  <si>
    <t>Foglio per la rilevazione degli indicatori comuni</t>
  </si>
  <si>
    <r>
      <t xml:space="preserve">Controllo del </t>
    </r>
    <r>
      <rPr>
        <b/>
        <i/>
        <sz val="10"/>
        <color theme="1"/>
        <rFont val="Calibri"/>
        <family val="2"/>
        <scheme val="minor"/>
      </rPr>
      <t>Totale Iscritti</t>
    </r>
    <r>
      <rPr>
        <sz val="10"/>
        <color theme="1"/>
        <rFont val="Calibri"/>
        <family val="2"/>
        <scheme val="minor"/>
      </rPr>
      <t xml:space="preserve"> con</t>
    </r>
    <r>
      <rPr>
        <b/>
        <i/>
        <sz val="10"/>
        <color theme="1"/>
        <rFont val="Calibri"/>
        <family val="2"/>
        <scheme val="minor"/>
      </rPr>
      <t xml:space="preserve"> Totale Relevant Certification Misura 4</t>
    </r>
  </si>
  <si>
    <r>
      <t xml:space="preserve">Controllo del </t>
    </r>
    <r>
      <rPr>
        <b/>
        <i/>
        <sz val="10"/>
        <color theme="1"/>
        <rFont val="Calibri"/>
        <family val="2"/>
        <scheme val="minor"/>
      </rPr>
      <t>Totale Iscritti</t>
    </r>
    <r>
      <rPr>
        <sz val="10"/>
        <color theme="1"/>
        <rFont val="Calibri"/>
        <family val="2"/>
        <scheme val="minor"/>
      </rPr>
      <t xml:space="preserve"> con</t>
    </r>
    <r>
      <rPr>
        <b/>
        <i/>
        <sz val="10"/>
        <color theme="1"/>
        <rFont val="Calibri"/>
        <family val="2"/>
        <scheme val="minor"/>
      </rPr>
      <t xml:space="preserve"> Totale Relevant Certification Misura 5</t>
    </r>
  </si>
  <si>
    <t>PERCORSI SPERIMENTALI</t>
  </si>
  <si>
    <r>
      <t xml:space="preserve">Controllo del </t>
    </r>
    <r>
      <rPr>
        <b/>
        <i/>
        <sz val="10"/>
        <rFont val="Calibri"/>
        <family val="2"/>
        <scheme val="minor"/>
      </rPr>
      <t>Totale Iscritti</t>
    </r>
    <r>
      <rPr>
        <sz val="10"/>
        <rFont val="Calibri"/>
        <family val="2"/>
        <scheme val="minor"/>
      </rPr>
      <t xml:space="preserve"> con </t>
    </r>
    <r>
      <rPr>
        <b/>
        <i/>
        <sz val="10"/>
        <rFont val="Calibri"/>
        <family val="2"/>
        <scheme val="minor"/>
      </rPr>
      <t>Totale Relevant Certification Misura 6</t>
    </r>
  </si>
  <si>
    <t>PERCORSI IN APPRENDISTATO PER LA QUALIFICA E IL DIPLOMA PROFESSIONALE E IL CERTIFICATO DI  SPECIALIZZAZIONE TECNICA SUPERIORE (ART. 43 D.LGS  n.81/2015)</t>
  </si>
  <si>
    <t>di cui apprendisti  (Regione con programmazione annuale)</t>
  </si>
  <si>
    <t>di cui apprendisti  (Regione con programmazione triennale)</t>
  </si>
  <si>
    <t>Percorsi modulari IeFP (solo per giovani NEET)</t>
  </si>
  <si>
    <t>Percorsi modulari IFTS (solo per giovani NEET)</t>
  </si>
  <si>
    <r>
      <t xml:space="preserve"> Alternanza</t>
    </r>
    <r>
      <rPr>
        <vertAlign val="superscript"/>
        <sz val="10"/>
        <color theme="4" tint="-0.499984740745262"/>
        <rFont val="Calibri"/>
        <family val="2"/>
        <scheme val="minor"/>
      </rPr>
      <t>3</t>
    </r>
  </si>
  <si>
    <r>
      <t>ESITI FORMATIVI/RELEVANT CERTIFICATION</t>
    </r>
    <r>
      <rPr>
        <b/>
        <i/>
        <sz val="14"/>
        <color theme="4" tint="-0.499984740745262"/>
        <rFont val="Calibri"/>
        <family val="2"/>
        <scheme val="minor"/>
      </rPr>
      <t xml:space="preserve"> </t>
    </r>
    <r>
      <rPr>
        <b/>
        <sz val="14"/>
        <color theme="4" tint="-0.499984740745262"/>
        <rFont val="Calibri"/>
        <family val="2"/>
        <scheme val="minor"/>
      </rPr>
      <t xml:space="preserve"> AL  30/11/2023</t>
    </r>
  </si>
  <si>
    <t>Inserire nelle tabella sottostante i dati sui percorsi individuali come riportati nel Ddpr 2021 (per baseline, target valorizzato su operazioni coerenti e target assegnato vedi tab. 13; per target PNRR e risorse programmate vedi tab. 18) e nel Ddpr 2022 (per baseline e target assegnato vedi tab. 7 per target e risorse PNRR programmate vedi tab. 10), nonchè il dato sui percorsi in apprendistato, come programmato nei DdPR 2021 e 2022</t>
  </si>
  <si>
    <t>Legenda colori:</t>
  </si>
  <si>
    <t xml:space="preserve">Apprendistato di I livello
</t>
  </si>
  <si>
    <r>
      <t>Mista</t>
    </r>
    <r>
      <rPr>
        <vertAlign val="superscript"/>
        <sz val="10"/>
        <color theme="4" tint="-0.499984740745262"/>
        <rFont val="Calibri"/>
        <family val="2"/>
        <scheme val="minor"/>
      </rPr>
      <t>2</t>
    </r>
    <r>
      <rPr>
        <sz val="10"/>
        <color theme="4" tint="-0.499984740745262"/>
        <rFont val="Calibri"/>
        <family val="2"/>
        <scheme val="minor"/>
      </rPr>
      <t xml:space="preserve">
</t>
    </r>
  </si>
  <si>
    <t xml:space="preserve">Di cui femmine dal 01 gennaio </t>
  </si>
  <si>
    <r>
      <t>RILEVAZIONE I SEMESTRE 2023</t>
    </r>
    <r>
      <rPr>
        <b/>
        <vertAlign val="superscript"/>
        <sz val="11"/>
        <color rgb="FF002060"/>
        <rFont val="Calibri"/>
        <family val="2"/>
        <scheme val="minor"/>
      </rPr>
      <t>2</t>
    </r>
  </si>
  <si>
    <r>
      <t>RILEVAZIONE II SEMESTRE 2023</t>
    </r>
    <r>
      <rPr>
        <b/>
        <vertAlign val="superscript"/>
        <sz val="11"/>
        <color rgb="FF002060"/>
        <rFont val="Calibri"/>
        <family val="2"/>
        <scheme val="minor"/>
      </rPr>
      <t>3</t>
    </r>
  </si>
  <si>
    <t>Fogli che rilevano i dati del sistema duale ordinario, della baseline e del Target valorizzato/coerente</t>
  </si>
  <si>
    <t>Fogli che rilevano i dati del Target PNRR</t>
  </si>
  <si>
    <r>
      <t>PNRR</t>
    </r>
    <r>
      <rPr>
        <vertAlign val="superscript"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
(€)</t>
    </r>
  </si>
  <si>
    <t>di cui PNRR</t>
  </si>
  <si>
    <t>di cui MLPS</t>
  </si>
  <si>
    <t>di cui Regione</t>
  </si>
  <si>
    <t>di cui PNRR + FSE/FSE+</t>
  </si>
  <si>
    <t xml:space="preserve">
Importo 
(€)</t>
  </si>
  <si>
    <t>ANAGRAFICA DI PROGETTO</t>
  </si>
  <si>
    <t>ISTITUZIONE FORMATIVA</t>
  </si>
  <si>
    <t>ANAGRAFICA ALLIEVO</t>
  </si>
  <si>
    <t>PERCORSI INDIVIDUALI</t>
  </si>
  <si>
    <t>Tipologia soggetto attuatore</t>
  </si>
  <si>
    <t>Presenza fonti di finanziamento PNRR e/o FSE/FSE+</t>
  </si>
  <si>
    <t>Sede operativa del soggetto realizzatore (localizzazione geografica del percorso formativo)</t>
  </si>
  <si>
    <t>Genere</t>
  </si>
  <si>
    <t>Tipologia target</t>
  </si>
  <si>
    <t>Tipologia Misura</t>
  </si>
  <si>
    <t>Tipologia percorso</t>
  </si>
  <si>
    <t>Tag digitale</t>
  </si>
  <si>
    <t>Annualità percorso</t>
  </si>
  <si>
    <t>Modalità formative in duale</t>
  </si>
  <si>
    <t xml:space="preserve">Relevant certifcation </t>
  </si>
  <si>
    <t>Figure qualifica IeFP</t>
  </si>
  <si>
    <t>Figure diploma IeFP</t>
  </si>
  <si>
    <t>Specializzazioni IFTS</t>
  </si>
  <si>
    <t>Interventi integrativi (misura 7)</t>
  </si>
  <si>
    <t>Figura di qualificazione (repertorio nazionale IeFP/IFTS)</t>
  </si>
  <si>
    <t>ABRUZZO</t>
  </si>
  <si>
    <t>Solo Fondi PNRR</t>
  </si>
  <si>
    <t>Agrigento</t>
  </si>
  <si>
    <t>M</t>
  </si>
  <si>
    <t>Qualifica IeFP</t>
  </si>
  <si>
    <t>I</t>
  </si>
  <si>
    <t xml:space="preserve">Alternanza </t>
  </si>
  <si>
    <t xml:space="preserve">Ammissione al II anno
</t>
  </si>
  <si>
    <t>Operatore agricolo</t>
  </si>
  <si>
    <t>Tecnico agricolo</t>
  </si>
  <si>
    <t>Tecniche per la realizzazione artigianale dei prodotti del made in Italy</t>
  </si>
  <si>
    <t>IeFP - Operatore agricolo</t>
  </si>
  <si>
    <t>BASILICATA</t>
  </si>
  <si>
    <t>Solo Fondi FSE/FSE+</t>
  </si>
  <si>
    <t>Alessandria</t>
  </si>
  <si>
    <t>F</t>
  </si>
  <si>
    <t>Percorso aggiuntivo coerente</t>
  </si>
  <si>
    <t>Diploma IeFP</t>
  </si>
  <si>
    <t>II</t>
  </si>
  <si>
    <t>Apprendistato</t>
  </si>
  <si>
    <t>Mancata ammissione al II anno - certificazioni competenze parziali</t>
  </si>
  <si>
    <t>Operatore ai servizi di promozione ed accoglienza</t>
  </si>
  <si>
    <t>Tecnico commerciale delle vendite</t>
  </si>
  <si>
    <t>Tecniche di disegno e progettazione industriale</t>
  </si>
  <si>
    <t xml:space="preserve"> IeFP - Operatore ai servizi di promozione ed accoglienza</t>
  </si>
  <si>
    <t xml:space="preserve">CALABRIA </t>
  </si>
  <si>
    <t>Fondi PNRR e FSE</t>
  </si>
  <si>
    <t>Ancona</t>
  </si>
  <si>
    <t>Percorso aggiuntivo PNRR</t>
  </si>
  <si>
    <t>Singole unità di competenza IeFP</t>
  </si>
  <si>
    <t>III</t>
  </si>
  <si>
    <t xml:space="preserve">Mista </t>
  </si>
  <si>
    <t>Ammissione al III anno</t>
  </si>
  <si>
    <t>Operatore ai servizi di impresa</t>
  </si>
  <si>
    <t>Tecnico degli allestimenti e della predisposizione degli impianti nel settore dello spettacolo</t>
  </si>
  <si>
    <t>Tecniche di industrializzazione del prodotto e del processo</t>
  </si>
  <si>
    <t xml:space="preserve"> IeFP - Operatore ai servizi di impresa</t>
  </si>
  <si>
    <t>Menu a tendina con figure Repertorio nazionale IeFP e IFTS</t>
  </si>
  <si>
    <t>CAMPANIA</t>
  </si>
  <si>
    <t>Altri Fondi</t>
  </si>
  <si>
    <t>Arezzo</t>
  </si>
  <si>
    <t>IV</t>
  </si>
  <si>
    <t>Mancata ammissione al III anno - certificazioni competenze parziali</t>
  </si>
  <si>
    <t>Operatore ai servizi di vendita</t>
  </si>
  <si>
    <t>Tecnico dei servizi di animazione turistico-sportiva e del tempo libero</t>
  </si>
  <si>
    <t xml:space="preserve"> Tecniche per la programmazione della produzione e la logistica</t>
  </si>
  <si>
    <t xml:space="preserve"> IeFP - Operatore ai servizi di vendita</t>
  </si>
  <si>
    <t>EMILIA ROMAGNA</t>
  </si>
  <si>
    <t>Ascoli Piceno</t>
  </si>
  <si>
    <t>Singole unità di competenza IFTS</t>
  </si>
  <si>
    <t>Qualificati</t>
  </si>
  <si>
    <t>Operatore alla riparazione dei veicoli a motore</t>
  </si>
  <si>
    <t>Tecnico dei servizi di impresa</t>
  </si>
  <si>
    <t>Tecniche di installazione e manutenzione di impianti civili e industriali</t>
  </si>
  <si>
    <t xml:space="preserve"> IeFP - Operatore alla riparazione dei veicoli a motore</t>
  </si>
  <si>
    <t>FRIULI VENEZIA GIULIA</t>
  </si>
  <si>
    <t>Asti</t>
  </si>
  <si>
    <t>Sperimentali</t>
  </si>
  <si>
    <t>Mancata Qualifica - certificazioni competenze parziali</t>
  </si>
  <si>
    <t>Operatore lavoratore dei materiali lapidei</t>
  </si>
  <si>
    <t>Tecnico dei servizi di promozione e accoglienza</t>
  </si>
  <si>
    <t>Tecniche dei sistemi di sicurezza ambientali e qualità dei processi industriali</t>
  </si>
  <si>
    <t xml:space="preserve"> IeFP - Operatore lavoratore dei materiali lapidei</t>
  </si>
  <si>
    <t>LAZIO</t>
  </si>
  <si>
    <t>Avellino</t>
  </si>
  <si>
    <t>Diplomati</t>
  </si>
  <si>
    <t>Operatore alle lavorazioni dell’oro, dei metalli preziosi o affini</t>
  </si>
  <si>
    <t>Tecnico dei servizi di sala e bar</t>
  </si>
  <si>
    <t>Tecniche di monitoraggio e gestione del territorio e dell'ambiente</t>
  </si>
  <si>
    <t xml:space="preserve"> IeFP - Operatore alle lavorazioni dell’oro, dei metalli preziosi o affini</t>
  </si>
  <si>
    <t>LIGURIA</t>
  </si>
  <si>
    <t>Bari</t>
  </si>
  <si>
    <t>Mancato Diploma - certificazioni competenze parziali</t>
  </si>
  <si>
    <t>Operatore alle lavorazioni di prodotti di pelletteria</t>
  </si>
  <si>
    <t>Tecnico dei servizi logistici</t>
  </si>
  <si>
    <t>Tecniche di manutenzione, riparazione e collaudo degli apparecchi dispositivi diagnostici</t>
  </si>
  <si>
    <t xml:space="preserve"> IeFP - Operatore alle lavorazioni di prodotti di pelletteria</t>
  </si>
  <si>
    <t>LOMBARDIA</t>
  </si>
  <si>
    <t>Barletta-Andria-Trani</t>
  </si>
  <si>
    <t>Certificazioni IFTS</t>
  </si>
  <si>
    <t>Operatore dei sistemi e dei servizi logistici</t>
  </si>
  <si>
    <t>Tecnico dei trattamenti estetici</t>
  </si>
  <si>
    <t>Tecniche di organizzazione e gestione del cantiere edile</t>
  </si>
  <si>
    <t xml:space="preserve"> IeFP - Operatore dei sistemi e dei servizi logistici</t>
  </si>
  <si>
    <t>MARCHE</t>
  </si>
  <si>
    <t>Belluno</t>
  </si>
  <si>
    <t>Mancata certificazione IFTS - certificazioni competenze parziali</t>
  </si>
  <si>
    <t>Operatore del benessere</t>
  </si>
  <si>
    <t>Tecnico del legno</t>
  </si>
  <si>
    <t>Tecniche innovative per l’edilizia</t>
  </si>
  <si>
    <t xml:space="preserve"> IeFP - Operatore del benessere</t>
  </si>
  <si>
    <t>MOLISE</t>
  </si>
  <si>
    <t>Benevento</t>
  </si>
  <si>
    <t>Certificazione singole unità di competenza delle figure di qualificazioni IeFP (qualifica/diploma)</t>
  </si>
  <si>
    <t>Operatore del legno</t>
  </si>
  <si>
    <t>Tecnico dell'acconciatura</t>
  </si>
  <si>
    <t>Tecniche per la sicurezza delle reti e dei sistemi</t>
  </si>
  <si>
    <t xml:space="preserve"> IeFP - Operatore del legno</t>
  </si>
  <si>
    <t>P.A. BOLZANO</t>
  </si>
  <si>
    <t>Bergamo</t>
  </si>
  <si>
    <t>Certificazione singole unità di competenza della figura di qualificazione IFTS</t>
  </si>
  <si>
    <t>Operatore del mare e delle acque interne</t>
  </si>
  <si>
    <t>Tecnico dell’abbigliamento e dei prodotti tessili della casa</t>
  </si>
  <si>
    <t>Tecniche per la progettazione e lo sviluppo di applicazioni informatiche</t>
  </si>
  <si>
    <t xml:space="preserve"> IeFP - Operatore del mare e delle acque interne</t>
  </si>
  <si>
    <t>P.A. TRENTO</t>
  </si>
  <si>
    <t>Biella</t>
  </si>
  <si>
    <t>Attestazione di competenze per persone con disabilità</t>
  </si>
  <si>
    <t>Operatore dell’abbigliamento e dei prodotti tessili per la casa</t>
  </si>
  <si>
    <t>Tecnico delle energie rinnovabili</t>
  </si>
  <si>
    <t>Tecniche per l’integrazione dei sistemi e di apparati TLC</t>
  </si>
  <si>
    <t xml:space="preserve"> IeFP - Operatore dell’abbigliamento e dei prodotti tessili per la casa</t>
  </si>
  <si>
    <t>PIEMONTE</t>
  </si>
  <si>
    <t>Bologna</t>
  </si>
  <si>
    <t>Attestazione per parte formativa digitale e finanziaria</t>
  </si>
  <si>
    <t>Operatore della ristorazione</t>
  </si>
  <si>
    <t>Tecnico delle lavorazioni materiali lapidei</t>
  </si>
  <si>
    <t>Tecniche per la progettazione e gestione di database</t>
  </si>
  <si>
    <t xml:space="preserve"> IeFP - Operatore della ristorazione</t>
  </si>
  <si>
    <t>PUGLIA</t>
  </si>
  <si>
    <t>Bolzano/Bozen</t>
  </si>
  <si>
    <t>Operatore delle calzature</t>
  </si>
  <si>
    <t>Tecnico delle lavorazioni del ferro e metalli non nobili</t>
  </si>
  <si>
    <t>Tecniche di informatica medica</t>
  </si>
  <si>
    <t xml:space="preserve"> IeFP - Operatore delle calzature</t>
  </si>
  <si>
    <t>SARDEGNA</t>
  </si>
  <si>
    <t>Brescia</t>
  </si>
  <si>
    <t>Operatore alle produzioni alimentari</t>
  </si>
  <si>
    <t>Tecnico delle lavorazioni dell'oro e dei metalli preziosi</t>
  </si>
  <si>
    <t>Tecniche di produzione multimediale</t>
  </si>
  <si>
    <t xml:space="preserve"> IeFP - Operatore alle produzioni alimentari</t>
  </si>
  <si>
    <t>SICILIA</t>
  </si>
  <si>
    <t>Brindisi</t>
  </si>
  <si>
    <t>Operatore delle produzioni chimiche</t>
  </si>
  <si>
    <t>Tecnico delle lavorazioni di pelletteria</t>
  </si>
  <si>
    <t>Tecniche di allestimento scenico</t>
  </si>
  <si>
    <t xml:space="preserve"> IeFP - Operatore delle produzioni chimiche</t>
  </si>
  <si>
    <t>TOSCANA</t>
  </si>
  <si>
    <t>Cagliari</t>
  </si>
  <si>
    <t>Operatore delle lavorazioni tessili</t>
  </si>
  <si>
    <t>Tecnico delle lavorazioni tessili</t>
  </si>
  <si>
    <t xml:space="preserve"> IeFP - Operatore delle lavorazioni tessili</t>
  </si>
  <si>
    <t>UMBRIA</t>
  </si>
  <si>
    <t>Caltanissetta</t>
  </si>
  <si>
    <t>Operatore di impianti termoidraulici</t>
  </si>
  <si>
    <t>Tecnico delle produzioni alimentari</t>
  </si>
  <si>
    <t>Tecniche per l’amministrazione economico-finanziaria</t>
  </si>
  <si>
    <t xml:space="preserve"> IeFP - Operatore di impianti termoidraulici</t>
  </si>
  <si>
    <t>VALLE D'AOSTA</t>
  </si>
  <si>
    <t>Campobasso</t>
  </si>
  <si>
    <t>Operatore edile</t>
  </si>
  <si>
    <t>Tecnico di cucina</t>
  </si>
  <si>
    <t>Tecniche di progettazione e realizzazione di processi artigianali e di trasformazione agroalimentare con produzioni tipiche del territorio e della tradizione enogastronomica</t>
  </si>
  <si>
    <t xml:space="preserve"> IeFP - Operatore edile</t>
  </si>
  <si>
    <t>VENETO</t>
  </si>
  <si>
    <t>Caserta</t>
  </si>
  <si>
    <t>Operatore elettrico</t>
  </si>
  <si>
    <t>Tecnico di impianti termici</t>
  </si>
  <si>
    <t xml:space="preserve"> IeFP - Operatore elettrico</t>
  </si>
  <si>
    <t>Catania</t>
  </si>
  <si>
    <t>Operatore gestione delle acque e risanamento ambientale</t>
  </si>
  <si>
    <t>Tecnico edile</t>
  </si>
  <si>
    <t xml:space="preserve"> IeFP - Operatore gestione delle acque e risanamento ambientale</t>
  </si>
  <si>
    <t>Catanzaro</t>
  </si>
  <si>
    <t>Operatore grafico</t>
  </si>
  <si>
    <t>Tecnico elettrico</t>
  </si>
  <si>
    <t xml:space="preserve"> IeFP - Operatore grafico</t>
  </si>
  <si>
    <t>Chieti</t>
  </si>
  <si>
    <t>Operatore informatico</t>
  </si>
  <si>
    <t>Tecnico grafico</t>
  </si>
  <si>
    <t xml:space="preserve"> IeFP - Operatore informatico</t>
  </si>
  <si>
    <t>Como</t>
  </si>
  <si>
    <t>Operatore meccanico</t>
  </si>
  <si>
    <t>Tecnico informatico</t>
  </si>
  <si>
    <t xml:space="preserve"> IeFP - Operatore meccanico</t>
  </si>
  <si>
    <t>Cosenza</t>
  </si>
  <si>
    <t>Operatore del montaggio e della manutenzione di imbarcazioni da diporto</t>
  </si>
  <si>
    <t>Tecnico riparatore di veicoli a motore</t>
  </si>
  <si>
    <t xml:space="preserve"> IeFP - Operatore del montaggio e della manutenzione di imbarcazioni da diporto</t>
  </si>
  <si>
    <t>Cremona</t>
  </si>
  <si>
    <t>Tecnico modellazione e fabbricazione digitale</t>
  </si>
  <si>
    <t xml:space="preserve"> IeFP - Tecnico agricolo</t>
  </si>
  <si>
    <t>Crotone</t>
  </si>
  <si>
    <t>Tecnico per la programmazione e gestione di impianti di produzione</t>
  </si>
  <si>
    <t xml:space="preserve"> IeFP - Tecnico commerciale delle vendite</t>
  </si>
  <si>
    <t>Cuneo</t>
  </si>
  <si>
    <t>Tecnico per l’automazione industriale</t>
  </si>
  <si>
    <t xml:space="preserve"> IeFP - Tecnico degli allestimenti e della predisposizione degli impianti nel settore dello spettacolo</t>
  </si>
  <si>
    <t>Enna</t>
  </si>
  <si>
    <t xml:space="preserve"> IeFP - Tecnico dei servizi di animazione turistico-sportiva e del tempo libero</t>
  </si>
  <si>
    <t>Fermo</t>
  </si>
  <si>
    <t xml:space="preserve"> IeFP - Tecnico dei servizi di impresa</t>
  </si>
  <si>
    <t>Ferrara</t>
  </si>
  <si>
    <t xml:space="preserve"> IeFP - Tecnico dei servizi di promozione e accoglienza</t>
  </si>
  <si>
    <t>Firenze</t>
  </si>
  <si>
    <t xml:space="preserve"> IeFP - Tecnico dei servizi di sala e bar</t>
  </si>
  <si>
    <t>Foggia</t>
  </si>
  <si>
    <t xml:space="preserve"> IeFP - Tecnico dei servizi logistici</t>
  </si>
  <si>
    <t>Forlì-Cesena</t>
  </si>
  <si>
    <t xml:space="preserve"> IeFP - Tecnico dei trattamenti estetici</t>
  </si>
  <si>
    <t>Frosinone</t>
  </si>
  <si>
    <t xml:space="preserve"> IeFP - Tecnico del legno</t>
  </si>
  <si>
    <t>Genova</t>
  </si>
  <si>
    <t xml:space="preserve"> IeFP - Tecnico dell'acconciatura</t>
  </si>
  <si>
    <t>Gorizia</t>
  </si>
  <si>
    <t xml:space="preserve"> IeFP - Tecnico dell’abbigliamento e dei prodotti tessili della casa</t>
  </si>
  <si>
    <t>Grosseto</t>
  </si>
  <si>
    <t xml:space="preserve"> IeFP - Tecnico delle energie rinnovabili</t>
  </si>
  <si>
    <t>Imperia</t>
  </si>
  <si>
    <t xml:space="preserve"> IeFP - Tecnico delle lavorazioni materiali lapidei</t>
  </si>
  <si>
    <t>Isernia</t>
  </si>
  <si>
    <t xml:space="preserve"> IeFP - Tecnico delle lavorazioni del ferro e metalli non nobili</t>
  </si>
  <si>
    <t>La Spezia</t>
  </si>
  <si>
    <t xml:space="preserve"> IeFP - Tecnico delle lavorazioni dell'oro e dei metalli preziosi</t>
  </si>
  <si>
    <t>L'Aquila</t>
  </si>
  <si>
    <t xml:space="preserve"> IeFP - Tecnico delle lavorazioni di pelletteria</t>
  </si>
  <si>
    <t>Latina</t>
  </si>
  <si>
    <t xml:space="preserve"> IeFP - Tecnico delle lavorazioni tessili</t>
  </si>
  <si>
    <t>Lecce</t>
  </si>
  <si>
    <t xml:space="preserve"> IeFP - Tecnico delle produzioni alimentari</t>
  </si>
  <si>
    <t>Lecco</t>
  </si>
  <si>
    <t xml:space="preserve"> IeFP - Tecnico di cucina</t>
  </si>
  <si>
    <t>Livorno</t>
  </si>
  <si>
    <t xml:space="preserve"> IeFP - Tecnico di impianti termici</t>
  </si>
  <si>
    <t>Lodi</t>
  </si>
  <si>
    <t xml:space="preserve"> IeFP - Tecnico edile</t>
  </si>
  <si>
    <t>Lucca</t>
  </si>
  <si>
    <t xml:space="preserve"> IeFP - Tecnico elettrico</t>
  </si>
  <si>
    <t>Macerata</t>
  </si>
  <si>
    <t xml:space="preserve"> IeFP - Tecnico grafico</t>
  </si>
  <si>
    <t>Mantova</t>
  </si>
  <si>
    <t xml:space="preserve"> IeFP - Tecnico informatico</t>
  </si>
  <si>
    <t>Massa-Carrara</t>
  </si>
  <si>
    <t xml:space="preserve"> IeFP - Tecnico riparatore di veicoli a motore</t>
  </si>
  <si>
    <t>Matera</t>
  </si>
  <si>
    <t xml:space="preserve"> IeFP - Tecnico modellazione e fabbricazione digitale</t>
  </si>
  <si>
    <t>Messina</t>
  </si>
  <si>
    <t xml:space="preserve"> IeFP - Tecnico per la programmazione e gestione di impianti di produzione</t>
  </si>
  <si>
    <t>Milano</t>
  </si>
  <si>
    <t xml:space="preserve"> IeFP - Tecnico per l’automazione industriale</t>
  </si>
  <si>
    <t>Modena</t>
  </si>
  <si>
    <t xml:space="preserve"> IFTS - Tecniche per la realizzazione artigianale dei prodotti del made in Italy</t>
  </si>
  <si>
    <t>Monza e della Brianza</t>
  </si>
  <si>
    <t xml:space="preserve"> IFTS - Tecniche di disegno e progettazione industriale</t>
  </si>
  <si>
    <t>Napoli</t>
  </si>
  <si>
    <t xml:space="preserve"> IFTS - Tecniche di industrializzazione del prodotto e del processo</t>
  </si>
  <si>
    <t>Novara</t>
  </si>
  <si>
    <t xml:space="preserve"> IFTS - Tecniche per la programmazione della produzione e la logistica</t>
  </si>
  <si>
    <t>Nuoro</t>
  </si>
  <si>
    <t xml:space="preserve"> IFTS - Tecniche di installazione e manutenzione di impianti civili e industriali</t>
  </si>
  <si>
    <t>Oristano</t>
  </si>
  <si>
    <t xml:space="preserve"> IFTS - Tecniche dei sistemi di sicurezza ambientali e qualità dei processi industriali</t>
  </si>
  <si>
    <t>Padova</t>
  </si>
  <si>
    <t xml:space="preserve"> IFTS - Tecniche di monitoraggio e gestione del territorio e dell'ambiente</t>
  </si>
  <si>
    <t>Palermo</t>
  </si>
  <si>
    <t xml:space="preserve"> IFTS - Tecniche di manutenzione, riparazione e collaudo degli apparecchi dispositivi diagnostici</t>
  </si>
  <si>
    <t>Parma</t>
  </si>
  <si>
    <t xml:space="preserve"> IFTS - Tecniche di organizzazione e gestione del cantiere edile</t>
  </si>
  <si>
    <t>Pavia</t>
  </si>
  <si>
    <t xml:space="preserve"> IFTS - Tecniche innovative per l’edilizia</t>
  </si>
  <si>
    <t>Perugia</t>
  </si>
  <si>
    <t xml:space="preserve"> IFTS - Tecniche per la sicurezza delle reti e dei sistemi</t>
  </si>
  <si>
    <t>Pesaro e Urbino</t>
  </si>
  <si>
    <t xml:space="preserve"> IFTS - Tecniche per la progettazione e lo sviluppo di applicazioni informatiche</t>
  </si>
  <si>
    <t>Pescara</t>
  </si>
  <si>
    <t xml:space="preserve"> IFTS - Tecniche per l’integrazione dei sistemi e di apparati TLC</t>
  </si>
  <si>
    <t>Piacenza</t>
  </si>
  <si>
    <t xml:space="preserve"> IFTS - Tecniche per la progettazione e gestione di database</t>
  </si>
  <si>
    <t>Pisa</t>
  </si>
  <si>
    <t xml:space="preserve"> IFTS - Tecniche di informatica medica</t>
  </si>
  <si>
    <t>Pistoia</t>
  </si>
  <si>
    <t xml:space="preserve"> IFTS - Tecniche di produzione multimediale</t>
  </si>
  <si>
    <t>Pordenone</t>
  </si>
  <si>
    <t xml:space="preserve"> IFTS -  Tecniche di allestimento scenico</t>
  </si>
  <si>
    <t>Potenza</t>
  </si>
  <si>
    <t xml:space="preserve"> IFTS - Tecniche per l’amministrazione economico-finanziaria</t>
  </si>
  <si>
    <t>Prato</t>
  </si>
  <si>
    <t xml:space="preserve"> IFTS - Tecniche di progettazione e realizzazione di processi artigianali e di trasformazione agroalimentare con produzioni tipiche del territorio e della tradizione enogastronomica</t>
  </si>
  <si>
    <t>Ragusa</t>
  </si>
  <si>
    <t>Ravenna</t>
  </si>
  <si>
    <t>Reggio Calabria</t>
  </si>
  <si>
    <t>Reggio nell'Emilia</t>
  </si>
  <si>
    <t>Rieti</t>
  </si>
  <si>
    <t>Rimini</t>
  </si>
  <si>
    <t>Roma</t>
  </si>
  <si>
    <t>Rovigo</t>
  </si>
  <si>
    <t>Salerno</t>
  </si>
  <si>
    <t>Sassari</t>
  </si>
  <si>
    <t>Savona</t>
  </si>
  <si>
    <t>Siena</t>
  </si>
  <si>
    <t>Siracusa</t>
  </si>
  <si>
    <t>Sondrio</t>
  </si>
  <si>
    <t>Sud Sardegna</t>
  </si>
  <si>
    <t>Taranto</t>
  </si>
  <si>
    <t>Teramo</t>
  </si>
  <si>
    <t>Terni</t>
  </si>
  <si>
    <t>Torino</t>
  </si>
  <si>
    <t>Trapani</t>
  </si>
  <si>
    <t>Trento</t>
  </si>
  <si>
    <t>Treviso</t>
  </si>
  <si>
    <t>Trieste</t>
  </si>
  <si>
    <t>Udine</t>
  </si>
  <si>
    <t>Valle d'Aosta/Vallée d'Aoste</t>
  </si>
  <si>
    <t>Varese</t>
  </si>
  <si>
    <t>Venezia</t>
  </si>
  <si>
    <t>Verbano-Cusio-Ossola</t>
  </si>
  <si>
    <t>Vercelli</t>
  </si>
  <si>
    <t>Verona</t>
  </si>
  <si>
    <t>Vibo Valentia</t>
  </si>
  <si>
    <t>Vicenza</t>
  </si>
  <si>
    <t>Viterbo</t>
  </si>
  <si>
    <r>
      <t xml:space="preserve">Controllo del </t>
    </r>
    <r>
      <rPr>
        <b/>
        <i/>
        <sz val="10"/>
        <rFont val="Calibri"/>
        <family val="2"/>
        <scheme val="minor"/>
      </rPr>
      <t>Totale  Relevant Certification Duale ordinario con Baseline</t>
    </r>
  </si>
  <si>
    <r>
      <t xml:space="preserve">Controllo del </t>
    </r>
    <r>
      <rPr>
        <b/>
        <i/>
        <sz val="10"/>
        <color theme="1"/>
        <rFont val="Calibri"/>
        <family val="2"/>
        <scheme val="minor"/>
      </rPr>
      <t>Totale Iscritti</t>
    </r>
    <r>
      <rPr>
        <sz val="10"/>
        <color theme="1"/>
        <rFont val="Calibri"/>
        <family val="2"/>
        <scheme val="minor"/>
      </rPr>
      <t xml:space="preserve"> con</t>
    </r>
    <r>
      <rPr>
        <b/>
        <i/>
        <sz val="10"/>
        <color theme="1"/>
        <rFont val="Calibri"/>
        <family val="2"/>
        <scheme val="minor"/>
      </rPr>
      <t xml:space="preserve"> Totale Relevant Certification</t>
    </r>
  </si>
  <si>
    <r>
      <t xml:space="preserve">Controllo del </t>
    </r>
    <r>
      <rPr>
        <b/>
        <i/>
        <sz val="10"/>
        <rFont val="Calibri"/>
        <family val="2"/>
        <scheme val="minor"/>
      </rPr>
      <t>Totale Relevant Certification Duale ordinario con Baseline</t>
    </r>
  </si>
  <si>
    <t>AVANZAMENTO FINANZIARIO E FISICO</t>
  </si>
  <si>
    <t>ANNO FINANZIARIO (DDPR)</t>
  </si>
  <si>
    <t>AVVISI</t>
  </si>
  <si>
    <r>
      <t xml:space="preserve">RISORSE STANZIATE E PERCORSI PROGRAMMATI DA AVVISO
</t>
    </r>
    <r>
      <rPr>
        <i/>
        <sz val="10"/>
        <color rgb="FF002060"/>
        <rFont val="Calibri"/>
        <family val="2"/>
        <scheme val="minor"/>
      </rPr>
      <t>(A)</t>
    </r>
  </si>
  <si>
    <r>
      <t xml:space="preserve">RISORSE IMPEGNATE E PERCORSI AMMESSI A FINANZIAMENTO
</t>
    </r>
    <r>
      <rPr>
        <i/>
        <sz val="10"/>
        <color rgb="FF002060"/>
        <rFont val="Calibri"/>
        <family val="2"/>
        <scheme val="minor"/>
      </rPr>
      <t>(B)</t>
    </r>
  </si>
  <si>
    <t>Totale importo complessivo  
(€)</t>
  </si>
  <si>
    <t>di cui PNRR + FSE/FSE+ (moduli)</t>
  </si>
  <si>
    <t>di cui PNRR + MLPS/Regione (moduli)</t>
  </si>
  <si>
    <t>di cui FSE/FSE+ e MLPS/Regione (moduli)</t>
  </si>
  <si>
    <r>
      <t xml:space="preserve">Totale importo complessivo
</t>
    </r>
    <r>
      <rPr>
        <i/>
        <sz val="8"/>
        <color rgb="FF002060"/>
        <rFont val="Calibri"/>
        <family val="2"/>
        <scheme val="minor"/>
      </rPr>
      <t>(€)</t>
    </r>
  </si>
  <si>
    <t>di cui PNRR + MLPS/Regione  (moduli)</t>
  </si>
  <si>
    <t>di cui FSE/FSE+ e + MLPS/Regione  (moduli)</t>
  </si>
  <si>
    <t>Scostamento complessivo</t>
  </si>
  <si>
    <t xml:space="preserve">
Differenza tra importo complessivo delle risorse stanziate e spese
(€)</t>
  </si>
  <si>
    <r>
      <t xml:space="preserve">Totale importo
</t>
    </r>
    <r>
      <rPr>
        <sz val="8"/>
        <color rgb="FF002060"/>
        <rFont val="Calibri"/>
        <family val="2"/>
        <scheme val="minor"/>
      </rPr>
      <t>(€)</t>
    </r>
  </si>
  <si>
    <r>
      <t xml:space="preserve">Totale importo
</t>
    </r>
    <r>
      <rPr>
        <i/>
        <sz val="8"/>
        <color rgb="FF002060"/>
        <rFont val="Calibri"/>
        <family val="2"/>
        <scheme val="minor"/>
      </rPr>
      <t>(€)</t>
    </r>
  </si>
  <si>
    <r>
      <t xml:space="preserve">Totale percorsi
</t>
    </r>
    <r>
      <rPr>
        <i/>
        <sz val="8"/>
        <color rgb="FF002060"/>
        <rFont val="Calibri"/>
        <family val="2"/>
        <scheme val="minor"/>
      </rPr>
      <t>(v.a.)</t>
    </r>
  </si>
  <si>
    <r>
      <t>Totale importo</t>
    </r>
    <r>
      <rPr>
        <i/>
        <sz val="8"/>
        <color rgb="FF002060"/>
        <rFont val="Calibri"/>
        <family val="2"/>
        <scheme val="minor"/>
      </rPr>
      <t xml:space="preserve">
(€)</t>
    </r>
  </si>
  <si>
    <t>Totale percorsi</t>
  </si>
  <si>
    <t xml:space="preserve">Totale percorsi
</t>
  </si>
  <si>
    <t>Differenza tra importo complessivo delle risorse stanziate e spese
(€)</t>
  </si>
  <si>
    <r>
      <rPr>
        <b/>
        <sz val="11"/>
        <color rgb="FF002060"/>
        <rFont val="Calibri"/>
        <family val="2"/>
        <scheme val="minor"/>
      </rPr>
      <t>Codice identificativo dell'atto</t>
    </r>
    <r>
      <rPr>
        <i/>
        <sz val="11"/>
        <color rgb="FF002060"/>
        <rFont val="Calibri"/>
        <family val="2"/>
        <scheme val="minor"/>
      </rPr>
      <t xml:space="preserve">
(ANNO DI EMISSIONE_N. PROGRESSIVO PER ANNO)</t>
    </r>
  </si>
  <si>
    <t>Fondi MLPS</t>
  </si>
  <si>
    <t>Fondi Regione</t>
  </si>
  <si>
    <t>PERCORSI TARGET PNRR MISURA 4</t>
  </si>
  <si>
    <t>PERCORSI TARGET PNRR MISURA 5</t>
  </si>
  <si>
    <t>PERCORSI TARGET PNRR MISURA 6</t>
  </si>
  <si>
    <t>Duale ordinario compresa la baseline</t>
  </si>
  <si>
    <r>
      <t xml:space="preserve">Differenza complessiva tra n. percorsi programmati e con esito formativo/relevant certification che concorrono al </t>
    </r>
    <r>
      <rPr>
        <b/>
        <i/>
        <sz val="8"/>
        <color rgb="FF002060"/>
        <rFont val="Calibri"/>
        <family val="2"/>
        <scheme val="minor"/>
      </rPr>
      <t>Target PNRR</t>
    </r>
  </si>
  <si>
    <r>
      <t xml:space="preserve">Differenza complessiva n. percorsi programmati e con esito formativo/relevant certification che concorrono al </t>
    </r>
    <r>
      <rPr>
        <b/>
        <i/>
        <sz val="8"/>
        <color rgb="FF002060"/>
        <rFont val="Calibri"/>
        <family val="2"/>
        <scheme val="minor"/>
      </rPr>
      <t>Target PNRR</t>
    </r>
  </si>
  <si>
    <r>
      <t xml:space="preserve">Differenza complessiva n. percorsi programmati e con esito formativo/relevant certification che concorrono al </t>
    </r>
    <r>
      <rPr>
        <b/>
        <i/>
        <sz val="8"/>
        <color rgb="FF002060"/>
        <rFont val="Calibri"/>
        <family val="2"/>
        <scheme val="minor"/>
      </rPr>
      <t>Duale ordinario (compresa la baseline)</t>
    </r>
  </si>
  <si>
    <r>
      <t xml:space="preserve">Differenza complessiva n. percorsi programmati e con esito formativo/relevant certification che concorrono al </t>
    </r>
    <r>
      <rPr>
        <b/>
        <i/>
        <sz val="8"/>
        <color rgb="FF002060"/>
        <rFont val="Calibri"/>
        <family val="2"/>
        <scheme val="minor"/>
      </rPr>
      <t xml:space="preserve"> Duale ordinario (compresa la baseline)</t>
    </r>
  </si>
  <si>
    <r>
      <t xml:space="preserve">N. percorsi che concorrono al </t>
    </r>
    <r>
      <rPr>
        <b/>
        <i/>
        <sz val="8"/>
        <color rgb="FF002060"/>
        <rFont val="Calibri"/>
        <family val="2"/>
        <scheme val="minor"/>
      </rPr>
      <t xml:space="preserve"> Duale ordinario (compresa la baseline)</t>
    </r>
  </si>
  <si>
    <r>
      <t xml:space="preserve">N. percorsi che concorrono al </t>
    </r>
    <r>
      <rPr>
        <b/>
        <i/>
        <sz val="8"/>
        <color rgb="FF002060"/>
        <rFont val="Calibri"/>
        <family val="2"/>
        <scheme val="minor"/>
      </rPr>
      <t xml:space="preserve"> Duale ordinario (compresa la baseline)</t>
    </r>
    <r>
      <rPr>
        <i/>
        <sz val="8"/>
        <color rgb="FF002060"/>
        <rFont val="Calibri"/>
        <family val="2"/>
        <scheme val="minor"/>
      </rPr>
      <t xml:space="preserve"> </t>
    </r>
  </si>
  <si>
    <r>
      <t xml:space="preserve">N. percorsi che concorrono al </t>
    </r>
    <r>
      <rPr>
        <b/>
        <i/>
        <sz val="8"/>
        <color rgb="FF002060"/>
        <rFont val="Calibri"/>
        <family val="2"/>
        <scheme val="minor"/>
      </rPr>
      <t>Duale ordinario (compresa la baseline)</t>
    </r>
  </si>
  <si>
    <r>
      <t xml:space="preserve">N. percorsi che concorrono al </t>
    </r>
    <r>
      <rPr>
        <b/>
        <i/>
        <sz val="8"/>
        <color rgb="FF002060"/>
        <rFont val="Calibri"/>
        <family val="2"/>
        <scheme val="minor"/>
      </rPr>
      <t>Target PNRR</t>
    </r>
  </si>
  <si>
    <t>DI CUI TOTALE TARGET PNRR (compreso Target valorizzato/coerente)</t>
  </si>
  <si>
    <t>SCOSTAMENTO TRA RELEVANT CERTIFICATION/ESITI FORMATIVI E PERCORSI ASSEGNATI</t>
  </si>
  <si>
    <t>SCOSTAMENTO TRA ESITI FORMATIVI/RELEVANT CERTIFICATION E PERCORSI PROGRAMMATI</t>
  </si>
  <si>
    <t>Scostamento tra Relevant Certification e Assegnato
(v.a)</t>
  </si>
  <si>
    <t>Scostamento tra Relevant Certification e Programmato
(v.a)</t>
  </si>
  <si>
    <t xml:space="preserve">Foglio in cui è possibile fornire una brevissima descrizione in merito al raggiungimento degli obiettivi numerici e all'avanzamento della spesa (e/o eventuali scostamenti) per l'Investimento 1.4 PNRR  </t>
  </si>
  <si>
    <r>
      <t>PERCORSI IN MODALIT</t>
    </r>
    <r>
      <rPr>
        <b/>
        <sz val="24"/>
        <color theme="0"/>
        <rFont val="Calibri"/>
        <family val="2"/>
      </rPr>
      <t>À</t>
    </r>
    <r>
      <rPr>
        <b/>
        <sz val="24"/>
        <color theme="0"/>
        <rFont val="Calibri"/>
        <family val="2"/>
        <scheme val="minor"/>
      </rPr>
      <t xml:space="preserve"> DUALE DA DOCUMENTO DI PROGRAMMAZIONE REGIONALE (DdPR)</t>
    </r>
  </si>
  <si>
    <t>Dati DdPR</t>
  </si>
  <si>
    <t>Foglio che rileva i dati sull'avanzamento finanziario della spesa e dei percorsi, distinti per tipologia di finanziamento</t>
  </si>
  <si>
    <t>Riepilogo Target PNRR Misure</t>
  </si>
  <si>
    <t>RIEPILOGO TARGET PNRR PER MISURE</t>
  </si>
  <si>
    <t>Riepilogo Target e Baseline</t>
  </si>
  <si>
    <t>RIEPILOGO TARGET PNRR E BASELINE</t>
  </si>
  <si>
    <t>Riepilogo Modalità formative</t>
  </si>
  <si>
    <t>RIEPILOGO PERCORSI INDIVIDUALI PER MODALITÀ FORMATIVE</t>
  </si>
  <si>
    <t>Note</t>
  </si>
  <si>
    <t>NOTE</t>
  </si>
  <si>
    <t>Duale Ordinario - Baseline</t>
  </si>
  <si>
    <t>PERCORSI DUALE ORDINARIO/BASELINE</t>
  </si>
  <si>
    <t>PERCORSI TARGET PNRR MISURE 1-2-3</t>
  </si>
  <si>
    <t>Target PNRR Misura 4</t>
  </si>
  <si>
    <t>Target PNRR Misura 5</t>
  </si>
  <si>
    <t xml:space="preserve">Target PNRR Misura 6 </t>
  </si>
  <si>
    <t>INTERVENTI INTEGRATIVI PNRR MISURA 7</t>
  </si>
  <si>
    <t>Foglio che rileva i dati sui percorsi che non cubano target ma sono oggetto di finanziamento PNRR e si connotano come integrativi ai percorsi formativi individuali di cui alle Linee guida</t>
  </si>
  <si>
    <t>Apprendistato I livello</t>
  </si>
  <si>
    <t>Foglio che rileva i dati sui percorsi in apprendistato per la qualifica e il diploma professionale e il certificato di specializzazione tecnica superiore, sia per il sistema duale ordinario che per il PNRR</t>
  </si>
  <si>
    <t>IFTS Duale Ord. -  Baseline</t>
  </si>
  <si>
    <t>Target PNRR Misura 1-2-3</t>
  </si>
  <si>
    <t>PNRR Misura 7-Percorsi integr</t>
  </si>
  <si>
    <r>
      <t xml:space="preserve">Si compilano solo le celle bianche
Le celle in grigio </t>
    </r>
    <r>
      <rPr>
        <b/>
        <u/>
        <sz val="10"/>
        <rFont val="Calibri"/>
        <family val="2"/>
        <scheme val="minor"/>
      </rPr>
      <t>non</t>
    </r>
    <r>
      <rPr>
        <b/>
        <sz val="10"/>
        <rFont val="Calibri"/>
        <family val="2"/>
        <scheme val="minor"/>
      </rPr>
      <t xml:space="preserve"> si compilano
Le celle colorate indicano un dato che si riporta in automatico</t>
    </r>
  </si>
  <si>
    <t>Fogli di lavoro</t>
  </si>
  <si>
    <t>Denominazione fogli di lavoro</t>
  </si>
  <si>
    <t>Breve descrizione</t>
  </si>
  <si>
    <r>
      <t>PERCORSI REALIZZATI</t>
    </r>
    <r>
      <rPr>
        <b/>
        <vertAlign val="superscript"/>
        <sz val="12"/>
        <rFont val="Calibri"/>
        <family val="2"/>
        <scheme val="minor"/>
      </rPr>
      <t>1</t>
    </r>
    <r>
      <rPr>
        <b/>
        <sz val="11"/>
        <color theme="0"/>
        <rFont val="Calibri"/>
        <family val="2"/>
        <scheme val="minor"/>
      </rPr>
      <t xml:space="preserve">
(Ddpr)
</t>
    </r>
    <r>
      <rPr>
        <sz val="11"/>
        <color theme="0"/>
        <rFont val="Calibri"/>
        <family val="2"/>
        <scheme val="minor"/>
      </rPr>
      <t>(v.a.)</t>
    </r>
  </si>
  <si>
    <t>2 - Con riferimento all'annualità formativa 2023-2024, la cella P18 va compilata solo in caso di variazione rispetto al valore programmato nell'annualità precedente (DDPR 2021). Pertanto il valore da inserire corrisponde al solo incremento</t>
  </si>
  <si>
    <t>1 - Il valore programmato delle risorse totali PNRR corrisponde, per ogni annualità, al valore assegnato dal Decreto di riparto delle risorse finanziarie del MLPS</t>
  </si>
  <si>
    <t>2 - Rilevare in questa fascia d'età solo gli allievi in diritto-dovere che per il naturale svolgimento del percorso raggiungono o superano la maggiore età</t>
  </si>
  <si>
    <t>3 - Si chiede l'età degli iscritti al 31 dicembre 2022</t>
  </si>
  <si>
    <r>
      <t>ANNUALITÀ FORMATIVA 2020-2021</t>
    </r>
    <r>
      <rPr>
        <b/>
        <vertAlign val="superscript"/>
        <sz val="22"/>
        <rFont val="Calibri"/>
        <family val="2"/>
        <scheme val="minor"/>
      </rPr>
      <t>1</t>
    </r>
  </si>
  <si>
    <r>
      <t>ANNUALITÀ FORMATIVA 2021-2022</t>
    </r>
    <r>
      <rPr>
        <b/>
        <vertAlign val="superscript"/>
        <sz val="22"/>
        <rFont val="Calibri"/>
        <family val="2"/>
        <scheme val="minor"/>
      </rPr>
      <t>1</t>
    </r>
  </si>
  <si>
    <r>
      <t>18-29 anni</t>
    </r>
    <r>
      <rPr>
        <b/>
        <vertAlign val="superscript"/>
        <sz val="10"/>
        <rFont val="Calibri"/>
        <family val="2"/>
        <scheme val="minor"/>
      </rPr>
      <t>2</t>
    </r>
  </si>
  <si>
    <r>
      <t>ISCRITTI DAL 01/04/2022 AL 31/05/2023</t>
    </r>
    <r>
      <rPr>
        <b/>
        <vertAlign val="superscript"/>
        <sz val="14"/>
        <rFont val="Calibri"/>
        <family val="2"/>
        <scheme val="minor"/>
      </rPr>
      <t>3</t>
    </r>
  </si>
  <si>
    <r>
      <t>ISCRITTI DAL 01/06/2023 AL 31/05/2024</t>
    </r>
    <r>
      <rPr>
        <b/>
        <vertAlign val="superscript"/>
        <sz val="14"/>
        <rFont val="Calibri"/>
        <family val="2"/>
        <scheme val="minor"/>
      </rPr>
      <t>4</t>
    </r>
    <r>
      <rPr>
        <b/>
        <sz val="14"/>
        <rFont val="Calibri"/>
        <family val="2"/>
        <scheme val="minor"/>
      </rPr>
      <t xml:space="preserve"> </t>
    </r>
  </si>
  <si>
    <r>
      <t>55 anni e oltre</t>
    </r>
    <r>
      <rPr>
        <b/>
        <vertAlign val="superscript"/>
        <sz val="10"/>
        <rFont val="Calibri"/>
        <family val="2"/>
        <scheme val="minor"/>
      </rPr>
      <t>2</t>
    </r>
  </si>
  <si>
    <r>
      <t>Percorsi modulari IFTS (solo per giovani NEET)</t>
    </r>
    <r>
      <rPr>
        <b/>
        <vertAlign val="superscript"/>
        <sz val="10"/>
        <rFont val="Calibri"/>
        <family val="2"/>
        <scheme val="minor"/>
      </rPr>
      <t>3</t>
    </r>
  </si>
  <si>
    <r>
      <t>Percorsi modulari IeFP (solo per giovani NEET)</t>
    </r>
    <r>
      <rPr>
        <b/>
        <vertAlign val="superscript"/>
        <sz val="10"/>
        <rFont val="Calibri"/>
        <family val="2"/>
        <scheme val="minor"/>
      </rPr>
      <t>3</t>
    </r>
  </si>
  <si>
    <r>
      <t>ISCRITTI DAL 01/04/2022 AL 31/05/2023</t>
    </r>
    <r>
      <rPr>
        <b/>
        <vertAlign val="superscript"/>
        <sz val="14"/>
        <rFont val="Calibri"/>
        <family val="2"/>
        <scheme val="minor"/>
      </rPr>
      <t>4</t>
    </r>
  </si>
  <si>
    <r>
      <t>ISCRITTI DAL 01/06/2023 AL 31/05/2024</t>
    </r>
    <r>
      <rPr>
        <b/>
        <vertAlign val="superscript"/>
        <sz val="14"/>
        <rFont val="Calibri"/>
        <family val="2"/>
        <scheme val="minor"/>
      </rPr>
      <t>5</t>
    </r>
  </si>
  <si>
    <t>2 - Età uguale o maggiore di 55 anni</t>
  </si>
  <si>
    <t>3 - I percorsi modulari IeFP e IFTS sono rivolti ai giovani NEET con età compresa tra i 15-29 anni, con estensione fino a 34 anni (e 364 giorni) per le regioni Abruzzo, Basilicata, Calabria, Campania, Molise, Puglia, Sardegna e Sicilia (Fonte https://www.anpal.gov.it/garanzia-giovani).</t>
  </si>
  <si>
    <t>4 - Si chiede l'età degli iscritti alla data del 31 dicembre 2022</t>
  </si>
  <si>
    <t xml:space="preserve">5 - Si richiede il dato degli iscritti dal 1° giugno 2023 al 30 novembre 2023 in quanto tutti coloro che si dovessero iscrivere dopo il 31 maggio 2023 ricadono nell'a.f. 2023-2024. Si chiede inoltre l'età degli iscritti  alla data del 31 dicembre 2023 </t>
  </si>
  <si>
    <r>
      <t>ISCRITTI DAL 01/09/2022 AL 31/05/2023</t>
    </r>
    <r>
      <rPr>
        <b/>
        <vertAlign val="superscript"/>
        <sz val="14"/>
        <rFont val="Calibri"/>
        <family val="2"/>
        <scheme val="minor"/>
      </rPr>
      <t>1</t>
    </r>
  </si>
  <si>
    <r>
      <t>ISCRITTI DAL 01/06/2023 AL 31/05/2024</t>
    </r>
    <r>
      <rPr>
        <b/>
        <vertAlign val="superscript"/>
        <sz val="14"/>
        <rFont val="Calibri"/>
        <family val="2"/>
        <scheme val="minor"/>
      </rPr>
      <t>3</t>
    </r>
  </si>
  <si>
    <t>1 - Si chiede l'età degli iscritti alla data del 31 dicembre2022. Si fà presente, inoltre, che la data del 1° settembre 2022 è una data convenzionale, di inizio dell'a.f., da cui conteggiare gli iscritti per i percorsi che valorizzano Target PNRR, coincidente con l'avvio dell'annualità formativa della regione</t>
  </si>
  <si>
    <t>3 - Si richiede il dato degli iscritti dal 1° giugno 2023 al 30 novembre 2023 in quanto tutti coloro che si dovessero iscrivere dopo il 31 maggio 2023 ricadono nell'a.f. 2023-2024.  Si chiede inoltre l'età degli iscritti  alla data del 31 dicembre 2023</t>
  </si>
  <si>
    <t>1 - Si chiede l'età degli iscritti alla data del 31 dicembre 2022. Si fà presente, inoltre, che la data del 1° settembre 2022 è una data convenzionale, di inizio dell'a.f., da cui conteggiare gli iscritti per i percorsi che valorizzano Target PNRR, coincidente con l'avvio dell'annualità formativa della regione</t>
  </si>
  <si>
    <t xml:space="preserve">Misura 7 - Interventi integrativi </t>
  </si>
  <si>
    <r>
      <t>INTERVENTI INTEGRATIVI</t>
    </r>
    <r>
      <rPr>
        <b/>
        <vertAlign val="superscript"/>
        <sz val="14"/>
        <rFont val="Calibri"/>
        <family val="2"/>
        <scheme val="minor"/>
      </rPr>
      <t>1</t>
    </r>
  </si>
  <si>
    <r>
      <t>BENEFICIARI AL 30/11/2023</t>
    </r>
    <r>
      <rPr>
        <b/>
        <vertAlign val="superscript"/>
        <sz val="14"/>
        <rFont val="Calibri"/>
        <family val="2"/>
        <scheme val="minor"/>
      </rPr>
      <t>2</t>
    </r>
  </si>
  <si>
    <r>
      <t>55 anni e oltre</t>
    </r>
    <r>
      <rPr>
        <b/>
        <vertAlign val="superscript"/>
        <sz val="10"/>
        <rFont val="Calibri"/>
        <family val="2"/>
        <scheme val="minor"/>
      </rPr>
      <t>3</t>
    </r>
  </si>
  <si>
    <t>1 - Non possono costituire target ai fini del PNRR ma sono oggetto di finanziamento e si connotano come integrativi ai percorsi formativi individuali di cui alle Linee guida</t>
  </si>
  <si>
    <t>3 - Età uguale o maggiore di 55 anni</t>
  </si>
  <si>
    <t>2 - Si chiede l'età dei beneficiari alla data del 31 dicembre 2022</t>
  </si>
  <si>
    <t>1 - Si chiede l'età degli iscritti al 31 dicembre 2021</t>
  </si>
  <si>
    <t>2 - Il percorso in apprendistato è attivabile a partire dai 15 anni (art. 43, co. 2, del  D.lgs 81/2015)</t>
  </si>
  <si>
    <t>3 - Il percorso in apprendistato è attivabile fino al compimento dei 25 anni (art. 43, co. 2, del  D.lgs 81/2015)</t>
  </si>
  <si>
    <t>4 - Per forma mista si intende l'utilizzo di 2 o più modalità formative all'interno del medesimo singolo percorso individuale. La forma mista comprende sempre l'apprendistato (es. alternanza rafforzata e apprendistato oppure alternanza simulata, rafforzata e apprendistato)</t>
  </si>
  <si>
    <t>5 - Si chiede l'età degli iscritti al 31 dicembre 2022. Si fa presente che il dato si rileva dal 1° aprile 2022 per andare in continuità all'ultima rilevazione INAPP conclusa al 31 marzo 2022</t>
  </si>
  <si>
    <t>6 - Si chiede l'età degli iscritti alla data del 31 dicembre 2022. Si fà presente, inoltre, che la data del 1° settembre 2022 è una data convenzionale, di inizio dell'a.f., da cui conteggiare gli iscritti ai percorsi in apprendistato che valorizzano Target PNRR, coincidente con l'avvio dell'annualità formativa della regione</t>
  </si>
  <si>
    <r>
      <t>ISCRITTI AL 31/03/2022</t>
    </r>
    <r>
      <rPr>
        <b/>
        <vertAlign val="superscript"/>
        <sz val="14"/>
        <rFont val="Calibri"/>
        <family val="2"/>
        <scheme val="minor"/>
      </rPr>
      <t>1</t>
    </r>
  </si>
  <si>
    <r>
      <t xml:space="preserve"> Fino a 17 anni</t>
    </r>
    <r>
      <rPr>
        <b/>
        <vertAlign val="superscript"/>
        <sz val="10"/>
        <rFont val="Calibri"/>
        <family val="2"/>
        <scheme val="minor"/>
      </rPr>
      <t>2</t>
    </r>
  </si>
  <si>
    <r>
      <t>18-29 anni</t>
    </r>
    <r>
      <rPr>
        <b/>
        <vertAlign val="superscript"/>
        <sz val="10"/>
        <rFont val="Calibri"/>
        <family val="2"/>
        <scheme val="minor"/>
      </rPr>
      <t>3</t>
    </r>
  </si>
  <si>
    <r>
      <t>Di cui in modalità formativa mista</t>
    </r>
    <r>
      <rPr>
        <b/>
        <i/>
        <vertAlign val="superscript"/>
        <sz val="10"/>
        <rFont val="Calibri"/>
        <family val="2"/>
        <scheme val="minor"/>
      </rPr>
      <t>4</t>
    </r>
  </si>
  <si>
    <r>
      <t>ISCRITTI dal 01/4/2022 al 31/05/2023 (Duale ordinario)</t>
    </r>
    <r>
      <rPr>
        <b/>
        <vertAlign val="superscript"/>
        <sz val="14"/>
        <rFont val="Calibri"/>
        <family val="2"/>
        <scheme val="minor"/>
      </rPr>
      <t>5</t>
    </r>
    <r>
      <rPr>
        <b/>
        <sz val="14"/>
        <color theme="4" tint="-0.499984740745262"/>
        <rFont val="Calibri"/>
        <family val="2"/>
        <scheme val="minor"/>
      </rPr>
      <t xml:space="preserve">
ISCRITTI dal 01/09/2022 al 31/05/2023 (Target PNRR)</t>
    </r>
    <r>
      <rPr>
        <b/>
        <vertAlign val="superscript"/>
        <sz val="14"/>
        <rFont val="Calibri"/>
        <family val="2"/>
        <scheme val="minor"/>
      </rPr>
      <t>6</t>
    </r>
  </si>
  <si>
    <r>
      <t>Codice identificativo dell'atto</t>
    </r>
    <r>
      <rPr>
        <b/>
        <vertAlign val="superscript"/>
        <sz val="8"/>
        <rFont val="Calibri"/>
        <family val="2"/>
        <scheme val="minor"/>
      </rPr>
      <t>1</t>
    </r>
  </si>
  <si>
    <r>
      <t>di cui Beneficiari Misura 7</t>
    </r>
    <r>
      <rPr>
        <b/>
        <sz val="12"/>
        <rFont val="Calibri"/>
        <family val="2"/>
        <scheme val="minor"/>
      </rPr>
      <t>*</t>
    </r>
    <r>
      <rPr>
        <i/>
        <sz val="12"/>
        <color theme="4" tint="-0.499984740745262"/>
        <rFont val="Calibri"/>
        <family val="2"/>
        <scheme val="minor"/>
      </rPr>
      <t xml:space="preserve">
(v.a)</t>
    </r>
  </si>
  <si>
    <t xml:space="preserve">* Il valore in colonna non contribuisce alla valorizzazione del target PNRR. </t>
  </si>
  <si>
    <t>1 - Per l'a.f. 2021-2022 per alternanza si intendono l'impresa formativa simulata, l'alternanza rafforzata o entrambe, ai sensi dell'Accordo Conferenza Stato Regioni del 24 settembre 2015</t>
  </si>
  <si>
    <t>2 - Per forma mista si intende l'utilizzo di due o più modalità formative all'interno del medesimo singolo percorso individuale (es. alternanza rafforzata e apprendistato, ecc.). In ogni caso la modalità mista comprende sempre l'apprendistato</t>
  </si>
  <si>
    <t>3 - A partire dall'a.f. 2022-2023, per alternanza si intende alternanza simulata o alternanza rafforzata o entrambe, come da Linee Guida di cui al DM n.139 del 2 agosto 2022 (pag. 8 e 9)</t>
  </si>
  <si>
    <t>4 - Età uguale o maggiore di 55 anni</t>
  </si>
  <si>
    <t>2 - Nella rilevazione del I semestre 2023 rientrano coloro che si sono iscritti all'anno formativo 2022/2023 dal 1° settembre 2022 al 31 maggio 2023.  Le colonne  (B-C-F-G-J-K-N-O) si autocompileranno  riprendendo i dati inseriti nei fogli 4,5,6,7</t>
  </si>
  <si>
    <t>3 - Nella rilevazione del II semestre 2023 rientrano  coloro che si sono iscritti all'anno formativo 2023/2024 dal 1° giugno2023 al 30 novembre 2023. Le colonne (V-W-Z-AA-AD-AE - AH - AI) si autocompileranno  riprendendo i dati inseriti nei fogli 4,5,6,7</t>
  </si>
  <si>
    <r>
      <t xml:space="preserve">Tipologia ed estremi dell'atto
</t>
    </r>
    <r>
      <rPr>
        <i/>
        <sz val="11"/>
        <color rgb="FF002060"/>
        <rFont val="Calibri"/>
        <family val="2"/>
        <scheme val="minor"/>
      </rPr>
      <t>(Delibera di Giunta Regionale, Direttiva, Legge regionale, Linee guida ecc - es. DGR n. xx del gg/mm/aaaa)</t>
    </r>
  </si>
  <si>
    <t>FINANZIATO CON CONTRIBUTO PNRR E CON ALTRE FONTI DI FINANZIAMENTO</t>
  </si>
  <si>
    <r>
      <t xml:space="preserve">PROGRAMMAZIONE ANNUALE
</t>
    </r>
    <r>
      <rPr>
        <i/>
        <sz val="11"/>
        <color theme="0"/>
        <rFont val="Calibri"/>
        <family val="2"/>
        <scheme val="minor"/>
      </rPr>
      <t>(Regionie senza apprendisti nell'a.f.21/22) 
(v.a)</t>
    </r>
    <r>
      <rPr>
        <b/>
        <sz val="11"/>
        <color theme="0"/>
        <rFont val="Calibri"/>
        <family val="2"/>
        <scheme val="minor"/>
      </rPr>
      <t xml:space="preserve">
</t>
    </r>
  </si>
  <si>
    <r>
      <t>PROGRAMMAZIONE TRIENNALE 2022/2025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 xml:space="preserve">
</t>
    </r>
    <r>
      <rPr>
        <i/>
        <sz val="11"/>
        <color theme="0"/>
        <rFont val="Calibri"/>
        <family val="2"/>
        <scheme val="minor"/>
      </rPr>
      <t xml:space="preserve">(Regione con apprendisti nell'anno formativo 21/22) </t>
    </r>
    <r>
      <rPr>
        <b/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(v.a.)</t>
    </r>
  </si>
  <si>
    <t xml:space="preserve">4 - Si richiede il dato degli iscritti dal 1° giugno 2023 al 30 novembre 2023 in quanto tutti coloro che si dovessero iscrivere dopo il 31 maggio 2023 ricadono nell'a.f. 2023-2024. Si chiede inoltre l'età degli iscritti  alla data del 31 dicembre 2023 </t>
  </si>
  <si>
    <t>Avanzamento Finan. e Fisico</t>
  </si>
  <si>
    <r>
      <t xml:space="preserve">RISORSE EROGATE E PERCORSI CON ESITO FORMATIVO/RELEVANT CERTIFICATION
</t>
    </r>
    <r>
      <rPr>
        <i/>
        <sz val="10"/>
        <color rgb="FF002060"/>
        <rFont val="Calibri"/>
        <family val="2"/>
        <scheme val="minor"/>
      </rPr>
      <t>(C)</t>
    </r>
  </si>
  <si>
    <t>Titolo Avviso</t>
  </si>
  <si>
    <r>
      <rPr>
        <b/>
        <sz val="11"/>
        <color theme="1"/>
        <rFont val="Calibri"/>
        <family val="2"/>
        <scheme val="minor"/>
      </rPr>
      <t xml:space="preserve">Analisi attuazione </t>
    </r>
    <r>
      <rPr>
        <b/>
        <i/>
        <sz val="9"/>
        <color theme="1"/>
        <rFont val="Calibri"/>
        <family val="2"/>
        <scheme val="minor"/>
      </rPr>
      <t>(max 3000 caratteri)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In coerenza con i dati forniti nel presente Rapporto di monitoraggio, specificare se l'</t>
    </r>
    <r>
      <rPr>
        <b/>
        <i/>
        <sz val="10"/>
        <color theme="1"/>
        <rFont val="Calibri"/>
        <family val="2"/>
        <scheme val="minor"/>
      </rPr>
      <t>obiettivo numerico</t>
    </r>
    <r>
      <rPr>
        <i/>
        <sz val="10"/>
        <color theme="1"/>
        <rFont val="Calibri"/>
        <family val="2"/>
        <scheme val="minor"/>
      </rPr>
      <t xml:space="preserve"> (n. percorsi individuali certificati - sia di baseline sia di Target PNRR) assegnato alla Regione per le aa.ff. 2020/2021, 2021/2022, 2022/2023 e 2023/2024 (dati provvisori al 30.11.2023), si considera:
- </t>
    </r>
    <r>
      <rPr>
        <b/>
        <i/>
        <sz val="10"/>
        <color theme="1"/>
        <rFont val="Calibri"/>
        <family val="2"/>
        <scheme val="minor"/>
      </rPr>
      <t>soddisfatto</t>
    </r>
    <r>
      <rPr>
        <i/>
        <sz val="10"/>
        <color theme="1"/>
        <rFont val="Calibri"/>
        <family val="2"/>
        <scheme val="minor"/>
      </rPr>
      <t xml:space="preserve">
oppure
- </t>
    </r>
    <r>
      <rPr>
        <b/>
        <i/>
        <sz val="10"/>
        <color theme="1"/>
        <rFont val="Calibri"/>
        <family val="2"/>
        <scheme val="minor"/>
      </rPr>
      <t>in corso di realizzazione</t>
    </r>
    <r>
      <rPr>
        <i/>
        <sz val="10"/>
        <color theme="1"/>
        <rFont val="Calibri"/>
        <family val="2"/>
        <scheme val="minor"/>
      </rPr>
      <t xml:space="preserve">
oppure
- </t>
    </r>
    <r>
      <rPr>
        <b/>
        <i/>
        <sz val="10"/>
        <color theme="1"/>
        <rFont val="Calibri"/>
        <family val="2"/>
        <scheme val="minor"/>
      </rPr>
      <t>potrebbe non essere raggiunto entro il termine previsto</t>
    </r>
    <r>
      <rPr>
        <i/>
        <sz val="10"/>
        <color theme="1"/>
        <rFont val="Calibri"/>
        <family val="2"/>
        <scheme val="minor"/>
      </rPr>
      <t xml:space="preserve"> (al 30.11.2023). In tal caso indicare la/le eventuali criticità riscontrate e le motivazioni di dettaglio che determinano il  mancato raggiungimento dell’obiettivo numerico assegnato, fornendo, ove possibile, le proposte che potrebbero consentire di superare la criticità rilevata e gli scostamenti prodotti.
In relazione alla </t>
    </r>
    <r>
      <rPr>
        <b/>
        <i/>
        <sz val="10"/>
        <color theme="1"/>
        <rFont val="Calibri"/>
        <family val="2"/>
        <scheme val="minor"/>
      </rPr>
      <t>spesa</t>
    </r>
    <r>
      <rPr>
        <i/>
        <sz val="10"/>
        <color theme="1"/>
        <rFont val="Calibri"/>
        <family val="2"/>
        <scheme val="minor"/>
      </rPr>
      <t xml:space="preserve">, indicare se le risorse del PNRR sono state erogate secondo quanto programmato e se si sono verificati eventuali scostamenti, indicandone le motivazioni e le possibili soluzioni.
</t>
    </r>
  </si>
  <si>
    <t>1 - Per le tabelle delle aa.ff. 2020-2021 e 2021-2022 rilevare solo il totale degli iscritti (colonne F,G,H) e gli esiti formativi/relevant certification (colonne da I a Q)</t>
  </si>
  <si>
    <r>
      <t xml:space="preserve">Controllo del </t>
    </r>
    <r>
      <rPr>
        <b/>
        <i/>
        <sz val="10"/>
        <rFont val="Calibri"/>
        <family val="2"/>
        <scheme val="minor"/>
      </rPr>
      <t>Totale  Relevant Certification Duale ordinario con Target valorizzato/coerente</t>
    </r>
  </si>
  <si>
    <t>1 - Per le tabelle delle aa.ff. 2020-2021 e 2021-2022 rilevare solo il totale degli iscritti (colonne J,K,L) e gli esiti formativi/relevant certification (colonne da M ad U)</t>
  </si>
  <si>
    <r>
      <t xml:space="preserve">Controllo del </t>
    </r>
    <r>
      <rPr>
        <b/>
        <i/>
        <sz val="10"/>
        <rFont val="Calibri"/>
        <family val="2"/>
        <scheme val="minor"/>
      </rPr>
      <t>Totale Relevant Certification Duale ordinario con Target valorizzato/coerente</t>
    </r>
  </si>
  <si>
    <t>1 - Si chiede l'età degli iscritti alla data del 31 dicembre 2022. Si fà presente, inoltre, che la data del 1 settembre 2022 è una data convenzionale, di inizio dell'a.f., da cui conteggiare gli iscritti per i percorsi che valorizzano Target PNRR, coincidente con l'avvio dell'annualità formativa della regione</t>
  </si>
  <si>
    <t xml:space="preserve">PERCORSI SPERIMENTALI </t>
  </si>
  <si>
    <t>Percorsi sperimentali che concorrono al target</t>
  </si>
  <si>
    <t>1 - Solo per i percorsi sperimentali che concorrono al target, si chiede l'età degli iscritti alla data del 31 dicembre 2022 . Si fà presente, inoltre, che la data del 1° settembre 2022 è una data convenzionale, di inizio dell'a.f., da cui conteggiare gli iscritti per i percorsi che valorizzano Target PNRR, coincidente con l'avvio dell'annualità formativa della regione</t>
  </si>
  <si>
    <t>2 - Solo per i percorsi sperimentali che concorrono al target, età uguale o maggiore di 55 anni</t>
  </si>
  <si>
    <t>3 - Solo per i percorsi sperimentali che concorrono al target, si richiede il dato degli iscritti dal 1° giugno 2023 al 30 novembre 2023 in quanto tutti coloro che si dovessero iscrivere dopo il 31 maggio 2023 ricadono nell'a.f. 2023-2024.  Si chiede inoltre l'età degli iscritti  alla data del 31 dicembre 2023</t>
  </si>
  <si>
    <t>TOTALE PERCORSI SPERIMENTALI CHE CONCORRONO AL TARGET</t>
  </si>
  <si>
    <t>TOTALE GENERALE DEI PERCORSI SPERIMENTALI CHE CONCORRONO AL TARGET</t>
  </si>
  <si>
    <t>Percorsi integrativi</t>
  </si>
  <si>
    <t>di cui Beneficiari Misura 7*
(v.a)</t>
  </si>
  <si>
    <r>
      <t xml:space="preserve">SCOSTAMENTO DELLE RISORSE FINANZIARIE E DEL VALORE DI TARGET E BASELINE
</t>
    </r>
    <r>
      <rPr>
        <i/>
        <sz val="10"/>
        <color rgb="FF002060"/>
        <rFont val="Calibri"/>
        <family val="2"/>
        <scheme val="minor"/>
      </rPr>
      <t>D=(A-C)</t>
    </r>
  </si>
  <si>
    <t>Dettaglio degli Avvisi che prevedono il finanziamento dei percorsi a valere sulle risorse del PNRR e su altre fonti di finanziamento</t>
  </si>
  <si>
    <t>Differenza complessiva tra importo complessivo delle risorse stanziate e spese
(€)</t>
  </si>
  <si>
    <t>1 - Gli iscritti valorizzati non comprendono coloro che concorrono alla baseline</t>
  </si>
  <si>
    <t>Certificazione di singola unità di competenza</t>
  </si>
  <si>
    <r>
      <t>Percorsi sperimentali extra target (non possono produrre target)</t>
    </r>
    <r>
      <rPr>
        <vertAlign val="superscript"/>
        <sz val="10"/>
        <color theme="1"/>
        <rFont val="Calibri"/>
        <family val="2"/>
        <scheme val="minor"/>
      </rPr>
      <t>4</t>
    </r>
  </si>
  <si>
    <r>
      <t>BENEFICIARI AL 30/11/2024</t>
    </r>
    <r>
      <rPr>
        <b/>
        <vertAlign val="superscript"/>
        <sz val="14"/>
        <rFont val="Calibri"/>
        <family val="2"/>
        <scheme val="minor"/>
      </rPr>
      <t>4</t>
    </r>
  </si>
  <si>
    <t>4 - Si chiede l'età dei beneficiari alla data del 31 dicembre 2023</t>
  </si>
  <si>
    <r>
      <rPr>
        <b/>
        <sz val="10"/>
        <color rgb="FF002060"/>
        <rFont val="Calibri"/>
        <family val="2"/>
        <scheme val="minor"/>
      </rPr>
      <t>Misura 1 - Percorsi duali aggiuntivi all'offerta di IeFP duale finanziata con risorse ordinarie</t>
    </r>
    <r>
      <rPr>
        <sz val="10"/>
        <color rgb="FF002060"/>
        <rFont val="Calibri"/>
        <family val="2"/>
        <scheme val="minor"/>
      </rPr>
      <t xml:space="preserve">
</t>
    </r>
    <r>
      <rPr>
        <b/>
        <sz val="10"/>
        <color rgb="FF002060"/>
        <rFont val="Calibri"/>
        <family val="2"/>
        <scheme val="minor"/>
      </rPr>
      <t>Misura 2 -Percorsi duali di quarto anno aggiuntivi all’offerta di IeFP duale da realizzare nelle Regioni dove questa offerta non è attualmente disponibile</t>
    </r>
    <r>
      <rPr>
        <sz val="10"/>
        <color rgb="FF002060"/>
        <rFont val="Calibri"/>
        <family val="2"/>
        <scheme val="minor"/>
      </rPr>
      <t xml:space="preserve">
</t>
    </r>
    <r>
      <rPr>
        <b/>
        <sz val="10"/>
        <color rgb="FF002060"/>
        <rFont val="Calibri"/>
        <family val="2"/>
        <scheme val="minor"/>
      </rPr>
      <t>Misura 3 - Percorsi di conversione in duale dell’offerta di IeFP ordinamentale finanziata con risorse ordinarie</t>
    </r>
  </si>
  <si>
    <t>Misura 4 - Percorsi in modalità duale in sussidiarietà realizzati negli istituti professionali ai sensi del D.lgs n. 61/2017</t>
  </si>
  <si>
    <t>Misura 5 - Percorsi duali extra diritto-dovere finalizzati all’acquisizione di una qualificazione di IeFP o IFTS o a singole unità di competenza della relativa figura (per over 17 anni, assolti o prosciolti e privi di titolo di studio di istruzione secondaria e per 17-25 anni, assolti o prosciolti, privi di titolo di studio di istruzione secondaria)</t>
  </si>
  <si>
    <t>4 - I percorsi non concorrono al Target PNRR e  pertanto anche gli esiti formativi/relevant certification non sono valorizzati nel riepilogo</t>
  </si>
  <si>
    <t>1-  Riportare nella "colonna E" il codice identificativo dell'atto (Avviso) a valere del quale sono attivati i percorsi individuali, come già valorizzato nel Foglio 1 "Avanzamento procedurale" (colonna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</si>
</sst>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\ &quot;€&quot;"/>
    <numFmt numFmtId="166" formatCode="#,##0_ ;\-#,##0\ "/>
    <numFmt numFmtId="167" formatCode="#,##0.00\ _€"/>
  </numFmts>
  <fonts count="1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2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i/>
      <sz val="18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charset val="1"/>
    </font>
    <font>
      <b/>
      <sz val="12"/>
      <name val="Calibri"/>
      <family val="2"/>
      <charset val="1"/>
    </font>
    <font>
      <sz val="11"/>
      <name val="Calibri"/>
      <family val="2"/>
      <charset val="1"/>
    </font>
    <font>
      <i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vertAlign val="superscript"/>
      <sz val="11"/>
      <color theme="0"/>
      <name val="Calibri"/>
      <family val="2"/>
      <scheme val="minor"/>
    </font>
    <font>
      <i/>
      <sz val="14"/>
      <color theme="4" tint="-0.499984740745262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trike/>
      <sz val="14"/>
      <color theme="4" tint="-0.499984740745262"/>
      <name val="Calibri"/>
      <family val="2"/>
      <scheme val="minor"/>
    </font>
    <font>
      <b/>
      <vertAlign val="superscript"/>
      <sz val="11"/>
      <color rgb="FF002060"/>
      <name val="Calibri"/>
      <family val="2"/>
      <scheme val="minor"/>
    </font>
    <font>
      <b/>
      <strike/>
      <sz val="22"/>
      <color rgb="FF00206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0"/>
      <color rgb="FF002060"/>
      <name val="Calibri"/>
      <family val="2"/>
      <scheme val="minor"/>
    </font>
    <font>
      <b/>
      <strike/>
      <sz val="10"/>
      <color theme="4" tint="-0.499984740745262"/>
      <name val="Calibri"/>
      <family val="2"/>
      <scheme val="minor"/>
    </font>
    <font>
      <i/>
      <strike/>
      <sz val="10"/>
      <color rgb="FF002060"/>
      <name val="Calibri"/>
      <family val="2"/>
      <scheme val="minor"/>
    </font>
    <font>
      <i/>
      <strike/>
      <sz val="10"/>
      <color theme="1"/>
      <name val="Calibri"/>
      <family val="2"/>
      <scheme val="minor"/>
    </font>
    <font>
      <b/>
      <i/>
      <strike/>
      <sz val="10"/>
      <color theme="4" tint="-0.499984740745262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b/>
      <sz val="22"/>
      <color theme="4" tint="-0.499984740745262"/>
      <name val="Calibri"/>
      <family val="2"/>
    </font>
    <font>
      <b/>
      <sz val="24"/>
      <color theme="4" tint="-0.499984740745262"/>
      <name val="Calibri"/>
      <family val="2"/>
      <scheme val="minor"/>
    </font>
    <font>
      <b/>
      <i/>
      <sz val="18"/>
      <color theme="4" tint="-0.499984740745262"/>
      <name val="Calibri"/>
      <family val="2"/>
      <scheme val="minor"/>
    </font>
    <font>
      <b/>
      <i/>
      <vertAlign val="superscript"/>
      <sz val="18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vertAlign val="superscript"/>
      <sz val="22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vertAlign val="superscript"/>
      <sz val="11"/>
      <color theme="4" tint="-0.499984740745262"/>
      <name val="Calibri"/>
      <family val="2"/>
      <scheme val="minor"/>
    </font>
    <font>
      <b/>
      <vertAlign val="superscript"/>
      <sz val="22"/>
      <color theme="4" tint="-0.499984740745262"/>
      <name val="Calibri"/>
      <family val="2"/>
      <scheme val="minor"/>
    </font>
    <font>
      <vertAlign val="superscript"/>
      <sz val="10"/>
      <color theme="4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0"/>
      <name val="Calibri"/>
      <family val="2"/>
    </font>
    <font>
      <b/>
      <u/>
      <sz val="1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22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i/>
      <vertAlign val="superscript"/>
      <sz val="10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sz val="11"/>
      <name val="Calibri"/>
      <family val="2"/>
    </font>
    <font>
      <vertAlign val="superscript"/>
      <sz val="10"/>
      <color theme="1"/>
      <name val="Calibri"/>
      <family val="2"/>
      <scheme val="minor"/>
    </font>
    <font>
      <i/>
      <sz val="10"/>
      <color theme="9" tint="0.59999389629810485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352E"/>
        <bgColor rgb="FF000000"/>
      </patternFill>
    </fill>
    <fill>
      <patternFill patternType="solid">
        <fgColor rgb="FFD07262"/>
        <bgColor rgb="FF000000"/>
      </patternFill>
    </fill>
    <fill>
      <patternFill patternType="solid">
        <fgColor rgb="FF680E6C"/>
        <bgColor rgb="FF000000"/>
      </patternFill>
    </fill>
    <fill>
      <patternFill patternType="solid">
        <fgColor rgb="FFB00082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249977111117893"/>
        <bgColor indexed="64"/>
      </patternFill>
    </fill>
  </fills>
  <borders count="1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7"/>
      </left>
      <right style="thin">
        <color indexed="64"/>
      </right>
      <top style="medium">
        <color theme="7"/>
      </top>
      <bottom style="medium">
        <color theme="7"/>
      </bottom>
      <diagonal/>
    </border>
    <border>
      <left style="thin">
        <color indexed="64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thick">
        <color theme="3" tint="0.39994506668294322"/>
      </left>
      <right style="thin">
        <color indexed="64"/>
      </right>
      <top style="thick">
        <color theme="3" tint="0.39994506668294322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ck">
        <color theme="3" tint="0.39994506668294322"/>
      </top>
      <bottom/>
      <diagonal/>
    </border>
    <border>
      <left style="thin">
        <color indexed="64"/>
      </left>
      <right/>
      <top style="thick">
        <color theme="3" tint="0.39994506668294322"/>
      </top>
      <bottom/>
      <diagonal/>
    </border>
    <border>
      <left/>
      <right/>
      <top style="thick">
        <color theme="3" tint="0.39994506668294322"/>
      </top>
      <bottom/>
      <diagonal/>
    </border>
    <border>
      <left/>
      <right style="thick">
        <color theme="8" tint="-0.24994659260841701"/>
      </right>
      <top style="thick">
        <color theme="3" tint="0.39994506668294322"/>
      </top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 style="thick">
        <color theme="5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 style="thick">
        <color theme="7" tint="-0.24994659260841701"/>
      </left>
      <right/>
      <top style="thick">
        <color theme="7" tint="-0.24994659260841701"/>
      </top>
      <bottom/>
      <diagonal/>
    </border>
    <border>
      <left/>
      <right/>
      <top style="thick">
        <color theme="7" tint="-0.24994659260841701"/>
      </top>
      <bottom/>
      <diagonal/>
    </border>
    <border>
      <left/>
      <right style="thick">
        <color theme="7" tint="-0.24994659260841701"/>
      </right>
      <top style="thick">
        <color theme="7" tint="-0.24994659260841701"/>
      </top>
      <bottom/>
      <diagonal/>
    </border>
    <border>
      <left/>
      <right style="thick">
        <color theme="3" tint="0.39994506668294322"/>
      </right>
      <top style="thick">
        <color theme="3" tint="0.39994506668294322"/>
      </top>
      <bottom/>
      <diagonal/>
    </border>
    <border>
      <left style="thick">
        <color theme="3" tint="0.399945066682943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/>
      <top/>
      <bottom/>
      <diagonal/>
    </border>
    <border>
      <left/>
      <right/>
      <top/>
      <bottom style="thick">
        <color theme="5" tint="-0.24994659260841701"/>
      </bottom>
      <diagonal/>
    </border>
    <border>
      <left style="thick">
        <color theme="7" tint="-0.24994659260841701"/>
      </left>
      <right/>
      <top/>
      <bottom style="thick">
        <color theme="7" tint="-0.24994659260841701"/>
      </bottom>
      <diagonal/>
    </border>
    <border>
      <left/>
      <right/>
      <top/>
      <bottom style="thick">
        <color theme="7" tint="-0.24994659260841701"/>
      </bottom>
      <diagonal/>
    </border>
    <border>
      <left/>
      <right style="thick">
        <color theme="7" tint="-0.24994659260841701"/>
      </right>
      <top/>
      <bottom style="thick">
        <color theme="7" tint="-0.24994659260841701"/>
      </bottom>
      <diagonal/>
    </border>
    <border>
      <left/>
      <right/>
      <top/>
      <bottom style="thick">
        <color theme="3" tint="0.39994506668294322"/>
      </bottom>
      <diagonal/>
    </border>
    <border>
      <left/>
      <right style="thick">
        <color theme="3" tint="0.39994506668294322"/>
      </right>
      <top/>
      <bottom style="thick">
        <color theme="3" tint="0.39994506668294322"/>
      </bottom>
      <diagonal/>
    </border>
    <border>
      <left style="thick">
        <color theme="8" tint="-0.24994659260841701"/>
      </left>
      <right style="thin">
        <color theme="1"/>
      </right>
      <top style="thick">
        <color theme="8" tint="-0.24994659260841701"/>
      </top>
      <bottom/>
      <diagonal/>
    </border>
    <border>
      <left style="thin">
        <color theme="1"/>
      </left>
      <right style="thin">
        <color theme="1"/>
      </right>
      <top style="thick">
        <color theme="8" tint="-0.24994659260841701"/>
      </top>
      <bottom style="thin">
        <color theme="1"/>
      </bottom>
      <diagonal/>
    </border>
    <border>
      <left style="thin">
        <color theme="1"/>
      </left>
      <right style="thick">
        <color theme="8" tint="-0.24994659260841701"/>
      </right>
      <top style="thick">
        <color theme="8" tint="-0.24994659260841701"/>
      </top>
      <bottom style="thin">
        <color theme="1"/>
      </bottom>
      <diagonal/>
    </border>
    <border>
      <left style="thick">
        <color theme="8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/>
      <bottom style="thin">
        <color indexed="64"/>
      </bottom>
      <diagonal/>
    </border>
    <border>
      <left style="thick">
        <color theme="8" tint="-0.24994659260841701"/>
      </left>
      <right/>
      <top/>
      <bottom style="thin">
        <color indexed="64"/>
      </bottom>
      <diagonal/>
    </border>
    <border>
      <left/>
      <right style="thick">
        <color theme="8" tint="-0.24994659260841701"/>
      </right>
      <top/>
      <bottom style="thin">
        <color indexed="64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 style="thin">
        <color indexed="64"/>
      </bottom>
      <diagonal/>
    </border>
    <border>
      <left/>
      <right/>
      <top style="thick">
        <color theme="8" tint="-0.24994659260841701"/>
      </top>
      <bottom style="thin">
        <color indexed="64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ck">
        <color theme="5" tint="-0.24994659260841701"/>
      </top>
      <bottom/>
      <diagonal/>
    </border>
    <border>
      <left style="thin">
        <color indexed="64"/>
      </left>
      <right/>
      <top style="thick">
        <color theme="5" tint="-0.24994659260841701"/>
      </top>
      <bottom/>
      <diagonal/>
    </border>
    <border>
      <left/>
      <right style="thin">
        <color indexed="64"/>
      </right>
      <top style="thick">
        <color theme="5" tint="-0.24994659260841701"/>
      </top>
      <bottom/>
      <diagonal/>
    </border>
    <border>
      <left style="thin">
        <color indexed="64"/>
      </left>
      <right style="thin">
        <color indexed="64"/>
      </right>
      <top style="thick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thick">
        <color theme="5" tint="-0.24994659260841701"/>
      </right>
      <top style="thick">
        <color theme="5" tint="-0.24994659260841701"/>
      </top>
      <bottom style="thin">
        <color indexed="64"/>
      </bottom>
      <diagonal/>
    </border>
    <border>
      <left style="thick">
        <color theme="5" tint="-0.24994659260841701"/>
      </left>
      <right style="thin">
        <color theme="1"/>
      </right>
      <top style="thick">
        <color theme="5" tint="-0.24994659260841701"/>
      </top>
      <bottom style="thin">
        <color theme="1"/>
      </bottom>
      <diagonal/>
    </border>
    <border>
      <left style="thin">
        <color theme="1"/>
      </left>
      <right/>
      <top style="thick">
        <color theme="5" tint="-0.24994659260841701"/>
      </top>
      <bottom style="thin">
        <color theme="1"/>
      </bottom>
      <diagonal/>
    </border>
    <border>
      <left style="thick">
        <color theme="5" tint="-0.24994659260841701"/>
      </left>
      <right style="thin">
        <color indexed="64"/>
      </right>
      <top style="thick">
        <color theme="5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5" tint="-0.24994659260841701"/>
      </top>
      <bottom style="thin">
        <color indexed="64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n">
        <color indexed="64"/>
      </bottom>
      <diagonal/>
    </border>
    <border>
      <left/>
      <right/>
      <top style="thick">
        <color theme="5" tint="-0.24994659260841701"/>
      </top>
      <bottom style="thin">
        <color indexed="64"/>
      </bottom>
      <diagonal/>
    </border>
    <border>
      <left style="thick">
        <color theme="7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7" tint="-0.24994659260841701"/>
      </top>
      <bottom style="thin">
        <color indexed="64"/>
      </bottom>
      <diagonal/>
    </border>
    <border>
      <left style="thin">
        <color indexed="64"/>
      </left>
      <right style="thick">
        <color theme="7" tint="-0.24994659260841701"/>
      </right>
      <top style="thick">
        <color theme="7" tint="-0.24994659260841701"/>
      </top>
      <bottom style="thin">
        <color indexed="64"/>
      </bottom>
      <diagonal/>
    </border>
    <border>
      <left style="thick">
        <color theme="7" tint="-0.24994659260841701"/>
      </left>
      <right style="thin">
        <color indexed="64"/>
      </right>
      <top style="thick">
        <color theme="7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7" tint="-0.24994659260841701"/>
      </top>
      <bottom style="thin">
        <color indexed="64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 style="thin">
        <color indexed="64"/>
      </bottom>
      <diagonal/>
    </border>
    <border>
      <left/>
      <right/>
      <top style="thick">
        <color theme="7" tint="-0.24994659260841701"/>
      </top>
      <bottom style="thin">
        <color indexed="64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thin">
        <color indexed="64"/>
      </bottom>
      <diagonal/>
    </border>
    <border>
      <left style="thick">
        <color theme="3" tint="0.39991454817346722"/>
      </left>
      <right style="thin">
        <color theme="1"/>
      </right>
      <top style="thick">
        <color theme="3" tint="0.39994506668294322"/>
      </top>
      <bottom style="thin">
        <color theme="1"/>
      </bottom>
      <diagonal/>
    </border>
    <border>
      <left style="thin">
        <color theme="1"/>
      </left>
      <right style="thick">
        <color theme="3" tint="0.39991454817346722"/>
      </right>
      <top style="thick">
        <color theme="3" tint="0.3999450666829432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3" tint="0.39994506668294322"/>
      </top>
      <bottom style="thin">
        <color theme="1"/>
      </bottom>
      <diagonal/>
    </border>
    <border>
      <left style="thin">
        <color theme="1"/>
      </left>
      <right style="thick">
        <color theme="3" tint="0.39988402966399123"/>
      </right>
      <top style="thick">
        <color theme="3" tint="0.39994506668294322"/>
      </top>
      <bottom style="thin">
        <color theme="1"/>
      </bottom>
      <diagonal/>
    </border>
    <border>
      <left style="thick">
        <color theme="8" tint="-0.2499465926084170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8" tint="-0.24994659260841701"/>
      </right>
      <top style="thin">
        <color theme="1"/>
      </top>
      <bottom style="thin">
        <color theme="1"/>
      </bottom>
      <diagonal/>
    </border>
    <border>
      <left style="thick">
        <color theme="8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8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ck">
        <color theme="5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5" tint="-0.2499465926084170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ck">
        <color theme="5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5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7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7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7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3" tint="0.3999145481734672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3" tint="0.39991454817346722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3" tint="0.39988402966399123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ck">
        <color theme="8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thin">
        <color theme="1"/>
      </right>
      <top/>
      <bottom style="thin">
        <color theme="1"/>
      </bottom>
      <diagonal/>
    </border>
    <border>
      <left style="thick">
        <color theme="8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5" tint="-0.24994659260841701"/>
      </right>
      <top/>
      <bottom style="thin">
        <color indexed="64"/>
      </bottom>
      <diagonal/>
    </border>
    <border>
      <left style="thick">
        <color theme="5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7" tint="-0.24994659260841701"/>
      </left>
      <right style="thin">
        <color indexed="64"/>
      </right>
      <top/>
      <bottom style="thin">
        <color indexed="64"/>
      </bottom>
      <diagonal/>
    </border>
    <border>
      <left style="thick">
        <color theme="7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theme="3" tint="0.39988402966399123"/>
      </right>
      <top style="thin">
        <color theme="1"/>
      </top>
      <bottom/>
      <diagonal/>
    </border>
    <border>
      <left style="thick">
        <color theme="3" tint="0.39994506668294322"/>
      </left>
      <right style="thin">
        <color indexed="64"/>
      </right>
      <top style="thin">
        <color indexed="64"/>
      </top>
      <bottom/>
      <diagonal/>
    </border>
    <border>
      <left style="thick">
        <color theme="8" tint="-0.2499465926084170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ck">
        <color theme="3" tint="0.39991454817346722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ck">
        <color theme="3" tint="0.39988402966399123"/>
      </right>
      <top style="thin">
        <color indexed="64"/>
      </top>
      <bottom style="thin">
        <color indexed="64"/>
      </bottom>
      <diagonal/>
    </border>
    <border>
      <left style="thick">
        <color theme="3" tint="0.39994506668294322"/>
      </left>
      <right style="thin">
        <color indexed="64"/>
      </right>
      <top/>
      <bottom/>
      <diagonal/>
    </border>
    <border>
      <left style="thick">
        <color theme="3" tint="0.399945066682943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ck">
        <color theme="3" tint="0.39994506668294322"/>
      </left>
      <right/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theme="8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5" tint="-0.2499465926084170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theme="5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7" tint="-0.2499465926084170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theme="7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theme="3" tint="0.39991454817346722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ck">
        <color theme="3" tint="0.39988402966399123"/>
      </right>
      <top/>
      <bottom style="thin">
        <color theme="1"/>
      </bottom>
      <diagonal/>
    </border>
    <border>
      <left style="thin">
        <color indexed="64"/>
      </left>
      <right style="thick">
        <color theme="3" tint="0.39991454817346722"/>
      </right>
      <top style="thin">
        <color theme="1"/>
      </top>
      <bottom style="thin">
        <color theme="1"/>
      </bottom>
      <diagonal/>
    </border>
    <border>
      <left style="thick">
        <color theme="3" tint="0.39994506668294322"/>
      </left>
      <right/>
      <top style="thin">
        <color indexed="64"/>
      </top>
      <bottom style="thick">
        <color theme="3" tint="0.39994506668294322"/>
      </bottom>
      <diagonal/>
    </border>
    <border>
      <left/>
      <right/>
      <top style="thin">
        <color indexed="64"/>
      </top>
      <bottom style="thick">
        <color theme="3" tint="0.39994506668294322"/>
      </bottom>
      <diagonal/>
    </border>
    <border>
      <left/>
      <right style="thick">
        <color theme="8" tint="-0.24994659260841701"/>
      </right>
      <top style="thin">
        <color indexed="64"/>
      </top>
      <bottom style="thick">
        <color theme="3" tint="0.39994506668294322"/>
      </bottom>
      <diagonal/>
    </border>
    <border>
      <left style="thick">
        <color theme="8" tint="-0.24994659260841701"/>
      </left>
      <right style="thin">
        <color theme="1"/>
      </right>
      <top style="thin">
        <color indexed="64"/>
      </top>
      <bottom style="thick">
        <color theme="8" tint="-0.2499465926084170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ck">
        <color theme="8" tint="-0.24994659260841701"/>
      </bottom>
      <diagonal/>
    </border>
    <border>
      <left style="thin">
        <color theme="1"/>
      </left>
      <right style="thick">
        <color theme="8" tint="-0.24994659260841701"/>
      </right>
      <top style="thin">
        <color indexed="64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indexed="64"/>
      </right>
      <top style="thin">
        <color indexed="64"/>
      </top>
      <bottom style="thick">
        <color theme="8" tint="-0.24994659260841701"/>
      </bottom>
      <diagonal/>
    </border>
    <border>
      <left/>
      <right style="thin">
        <color indexed="64"/>
      </right>
      <top style="thin">
        <color indexed="64"/>
      </top>
      <bottom style="thick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8" tint="-0.24994659260841701"/>
      </bottom>
      <diagonal/>
    </border>
    <border>
      <left style="thin">
        <color indexed="64"/>
      </left>
      <right style="thick">
        <color theme="8" tint="-0.24994659260841701"/>
      </right>
      <top style="thin">
        <color indexed="64"/>
      </top>
      <bottom style="thick">
        <color theme="8" tint="-0.24994659260841701"/>
      </bottom>
      <diagonal/>
    </border>
    <border>
      <left/>
      <right style="thin">
        <color theme="1"/>
      </right>
      <top style="thin">
        <color indexed="64"/>
      </top>
      <bottom style="thick">
        <color theme="8" tint="-0.24994659260841701"/>
      </bottom>
      <diagonal/>
    </border>
    <border>
      <left style="thin">
        <color theme="1"/>
      </left>
      <right style="thick">
        <color theme="5" tint="-0.24994659260841701"/>
      </right>
      <top style="thin">
        <color indexed="64"/>
      </top>
      <bottom style="thick">
        <color theme="8" tint="-0.24994659260841701"/>
      </bottom>
      <diagonal/>
    </border>
    <border>
      <left style="thick">
        <color theme="5" tint="-0.24994659260841701"/>
      </left>
      <right style="thin">
        <color auto="1"/>
      </right>
      <top style="thin">
        <color indexed="64"/>
      </top>
      <bottom style="thick">
        <color theme="5" tint="-0.24994659260841701"/>
      </bottom>
      <diagonal/>
    </border>
    <border>
      <left style="thin">
        <color auto="1"/>
      </left>
      <right style="thick">
        <color theme="5" tint="-0.24994659260841701"/>
      </right>
      <top style="thin">
        <color indexed="64"/>
      </top>
      <bottom style="thick">
        <color theme="5" tint="-0.24994659260841701"/>
      </bottom>
      <diagonal/>
    </border>
    <border>
      <left style="thick">
        <color theme="5" tint="-0.24994659260841701"/>
      </left>
      <right style="thin">
        <color theme="1"/>
      </right>
      <top style="thin">
        <color indexed="64"/>
      </top>
      <bottom style="thick">
        <color theme="5" tint="-0.2499465926084170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ck">
        <color theme="5" tint="-0.24994659260841701"/>
      </bottom>
      <diagonal/>
    </border>
    <border>
      <left style="thin">
        <color theme="1"/>
      </left>
      <right/>
      <top style="thin">
        <color indexed="64"/>
      </top>
      <bottom style="thick">
        <color theme="5" tint="-0.24994659260841701"/>
      </bottom>
      <diagonal/>
    </border>
    <border>
      <left style="thin">
        <color theme="1"/>
      </left>
      <right style="thick">
        <color theme="5" tint="-0.24994659260841701"/>
      </right>
      <top style="thin">
        <color indexed="64"/>
      </top>
      <bottom style="thick">
        <color theme="5" tint="-0.24994659260841701"/>
      </bottom>
      <diagonal/>
    </border>
    <border>
      <left style="thick">
        <color theme="7" tint="-0.24994659260841701"/>
      </left>
      <right style="thin">
        <color indexed="64"/>
      </right>
      <top style="thin">
        <color indexed="64"/>
      </top>
      <bottom style="thick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7" tint="-0.24994659260841701"/>
      </bottom>
      <diagonal/>
    </border>
    <border>
      <left/>
      <right style="thick">
        <color theme="7" tint="-0.24994659260841701"/>
      </right>
      <top style="thin">
        <color indexed="64"/>
      </top>
      <bottom style="thick">
        <color theme="7" tint="-0.24994659260841701"/>
      </bottom>
      <diagonal/>
    </border>
    <border>
      <left style="thick">
        <color theme="7" tint="-0.24994659260841701"/>
      </left>
      <right style="thin">
        <color theme="1"/>
      </right>
      <top style="thin">
        <color indexed="64"/>
      </top>
      <bottom style="thick">
        <color theme="7" tint="-0.24994659260841701"/>
      </bottom>
      <diagonal/>
    </border>
    <border>
      <left style="thin">
        <color theme="1"/>
      </left>
      <right style="thick">
        <color theme="7" tint="-0.24994659260841701"/>
      </right>
      <top style="thin">
        <color indexed="64"/>
      </top>
      <bottom style="thick">
        <color theme="7" tint="-0.2499465926084170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ck">
        <color theme="7" tint="-0.24994659260841701"/>
      </bottom>
      <diagonal/>
    </border>
    <border>
      <left style="thick">
        <color theme="7" tint="-0.24994659260841701"/>
      </left>
      <right style="thin">
        <color indexed="64"/>
      </right>
      <top style="thin">
        <color indexed="64"/>
      </top>
      <bottom style="thick">
        <color theme="8" tint="-0.24994659260841701"/>
      </bottom>
      <diagonal/>
    </border>
    <border>
      <left/>
      <right/>
      <top style="thin">
        <color indexed="64"/>
      </top>
      <bottom style="thick">
        <color theme="8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theme="8" tint="-0.24994659260841701"/>
      </bottom>
      <diagonal/>
    </border>
    <border>
      <left style="thick">
        <color theme="3" tint="0.39991454817346722"/>
      </left>
      <right style="thin">
        <color theme="1"/>
      </right>
      <top style="thin">
        <color theme="1"/>
      </top>
      <bottom style="thick">
        <color theme="3" tint="0.39991454817346722"/>
      </bottom>
      <diagonal/>
    </border>
    <border>
      <left style="thin">
        <color theme="1"/>
      </left>
      <right style="thick">
        <color theme="3" tint="0.39991454817346722"/>
      </right>
      <top style="thin">
        <color theme="1"/>
      </top>
      <bottom style="thick">
        <color theme="3" tint="0.39991454817346722"/>
      </bottom>
      <diagonal/>
    </border>
    <border>
      <left style="thin">
        <color theme="1"/>
      </left>
      <right style="thin">
        <color theme="1"/>
      </right>
      <top/>
      <bottom style="thick">
        <color theme="3" tint="0.39991454817346722"/>
      </bottom>
      <diagonal/>
    </border>
    <border>
      <left style="thin">
        <color theme="1"/>
      </left>
      <right style="thick">
        <color theme="3" tint="0.39988402966399123"/>
      </right>
      <top style="thin">
        <color theme="1"/>
      </top>
      <bottom style="thick">
        <color theme="3" tint="0.39991454817346722"/>
      </bottom>
      <diagonal/>
    </border>
    <border>
      <left style="thick">
        <color theme="3" tint="0.39994506668294322"/>
      </left>
      <right/>
      <top style="thick">
        <color theme="3" tint="0.39991454817346722"/>
      </top>
      <bottom style="thick">
        <color theme="3" tint="0.39991454817346722"/>
      </bottom>
      <diagonal/>
    </border>
    <border>
      <left/>
      <right/>
      <top style="thick">
        <color theme="3" tint="0.39991454817346722"/>
      </top>
      <bottom style="thick">
        <color theme="3" tint="0.39991454817346722"/>
      </bottom>
      <diagonal/>
    </border>
    <border>
      <left style="thin">
        <color indexed="64"/>
      </left>
      <right style="thin">
        <color indexed="64"/>
      </right>
      <top style="thick">
        <color theme="3" tint="0.39991454817346722"/>
      </top>
      <bottom style="thick">
        <color theme="3" tint="0.39991454817346722"/>
      </bottom>
      <diagonal/>
    </border>
    <border>
      <left style="thin">
        <color theme="1"/>
      </left>
      <right style="thin">
        <color theme="1"/>
      </right>
      <top style="thick">
        <color theme="3" tint="0.39991454817346722"/>
      </top>
      <bottom style="thick">
        <color theme="3" tint="0.39991454817346722"/>
      </bottom>
      <diagonal/>
    </border>
    <border>
      <left style="thin">
        <color theme="1"/>
      </left>
      <right style="thick">
        <color theme="3" tint="0.39991454817346722"/>
      </right>
      <top style="thick">
        <color theme="3" tint="0.39991454817346722"/>
      </top>
      <bottom style="thick">
        <color theme="3" tint="0.39991454817346722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ck">
        <color theme="7" tint="-0.24994659260841701"/>
      </bottom>
      <diagonal/>
    </border>
    <border>
      <left style="thick">
        <color theme="7" tint="-0.2499465926084170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ck">
        <color theme="7" tint="-0.24994659260841701"/>
      </right>
      <top style="thin">
        <color indexed="64"/>
      </top>
      <bottom style="thin">
        <color theme="1"/>
      </bottom>
      <diagonal/>
    </border>
    <border>
      <left style="thick">
        <color theme="7" tint="-0.2499465926084170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7" tint="-0.24994659260841701"/>
      </right>
      <top style="thin">
        <color theme="1"/>
      </top>
      <bottom style="thin">
        <color theme="1"/>
      </bottom>
      <diagonal/>
    </border>
    <border>
      <left style="thick">
        <color theme="7" tint="-0.24994659260841701"/>
      </left>
      <right style="thin">
        <color theme="1"/>
      </right>
      <top style="thin">
        <color theme="1"/>
      </top>
      <bottom style="thick">
        <color theme="7" tint="-0.24994659260841701"/>
      </bottom>
      <diagonal/>
    </border>
    <border>
      <left style="thin">
        <color theme="1"/>
      </left>
      <right style="thick">
        <color theme="7" tint="-0.24994659260841701"/>
      </right>
      <top style="thin">
        <color theme="1"/>
      </top>
      <bottom style="thick">
        <color theme="7" tint="-0.24994659260841701"/>
      </bottom>
      <diagonal/>
    </border>
  </borders>
  <cellStyleXfs count="8">
    <xf numFmtId="0" fontId="0" fillId="0" borderId="0"/>
    <xf numFmtId="43" fontId="14" fillId="0" borderId="0" applyFont="0" applyFill="0" applyBorder="0" applyAlignment="0" applyProtection="0"/>
    <xf numFmtId="0" fontId="24" fillId="0" borderId="0"/>
    <xf numFmtId="9" fontId="14" fillId="0" borderId="0" applyFont="0" applyFill="0" applyBorder="0" applyAlignment="0" applyProtection="0"/>
    <xf numFmtId="0" fontId="80" fillId="0" borderId="0"/>
    <xf numFmtId="0" fontId="85" fillId="0" borderId="0"/>
    <xf numFmtId="0" fontId="86" fillId="0" borderId="0"/>
    <xf numFmtId="0" fontId="24" fillId="0" borderId="0"/>
  </cellStyleXfs>
  <cellXfs count="1090">
    <xf numFmtId="0" fontId="0" fillId="0" borderId="0" xfId="0"/>
    <xf numFmtId="0" fontId="3" fillId="0" borderId="0" xfId="0" applyFont="1" applyAlignment="1">
      <alignment vertical="center" wrapText="1"/>
    </xf>
    <xf numFmtId="0" fontId="0" fillId="3" borderId="0" xfId="0" applyFill="1"/>
    <xf numFmtId="0" fontId="4" fillId="0" borderId="0" xfId="0" applyFont="1"/>
    <xf numFmtId="0" fontId="0" fillId="0" borderId="0" xfId="0" applyAlignment="1">
      <alignment vertical="center"/>
    </xf>
    <xf numFmtId="0" fontId="7" fillId="3" borderId="0" xfId="0" applyFont="1" applyFill="1"/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8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44" fillId="1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6" fillId="7" borderId="1" xfId="0" applyFont="1" applyFill="1" applyBorder="1" applyAlignment="1">
      <alignment horizontal="left" vertical="center" wrapText="1"/>
    </xf>
    <xf numFmtId="3" fontId="46" fillId="6" borderId="1" xfId="0" applyNumberFormat="1" applyFont="1" applyFill="1" applyBorder="1" applyAlignment="1">
      <alignment horizontal="center" vertical="center" wrapText="1"/>
    </xf>
    <xf numFmtId="0" fontId="53" fillId="1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3" fontId="44" fillId="15" borderId="1" xfId="0" applyNumberFormat="1" applyFont="1" applyFill="1" applyBorder="1" applyAlignment="1">
      <alignment horizontal="center" vertical="center" wrapText="1"/>
    </xf>
    <xf numFmtId="3" fontId="53" fillId="14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3" fontId="49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" fontId="36" fillId="2" borderId="1" xfId="1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3" fontId="44" fillId="2" borderId="1" xfId="1" applyNumberFormat="1" applyFont="1" applyFill="1" applyBorder="1" applyAlignment="1">
      <alignment horizontal="center" vertical="center"/>
    </xf>
    <xf numFmtId="3" fontId="46" fillId="2" borderId="1" xfId="1" applyNumberFormat="1" applyFont="1" applyFill="1" applyBorder="1" applyAlignment="1">
      <alignment horizontal="center" vertical="center"/>
    </xf>
    <xf numFmtId="3" fontId="53" fillId="2" borderId="1" xfId="1" applyNumberFormat="1" applyFont="1" applyFill="1" applyBorder="1" applyAlignment="1">
      <alignment horizontal="center" vertical="center"/>
    </xf>
    <xf numFmtId="0" fontId="53" fillId="15" borderId="1" xfId="0" applyFont="1" applyFill="1" applyBorder="1" applyAlignment="1">
      <alignment horizontal="center" vertical="center" wrapText="1"/>
    </xf>
    <xf numFmtId="0" fontId="38" fillId="15" borderId="1" xfId="0" applyFont="1" applyFill="1" applyBorder="1" applyAlignment="1">
      <alignment horizontal="center" vertical="center" wrapText="1"/>
    </xf>
    <xf numFmtId="0" fontId="36" fillId="15" borderId="1" xfId="0" applyFont="1" applyFill="1" applyBorder="1" applyAlignment="1">
      <alignment horizontal="center" vertical="center"/>
    </xf>
    <xf numFmtId="0" fontId="46" fillId="14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3" fontId="38" fillId="2" borderId="1" xfId="1" applyNumberFormat="1" applyFont="1" applyFill="1" applyBorder="1" applyAlignment="1">
      <alignment horizontal="center" vertical="center"/>
    </xf>
    <xf numFmtId="0" fontId="46" fillId="15" borderId="1" xfId="0" applyFont="1" applyFill="1" applyBorder="1" applyAlignment="1">
      <alignment horizontal="center" vertical="center"/>
    </xf>
    <xf numFmtId="3" fontId="20" fillId="2" borderId="1" xfId="1" applyNumberFormat="1" applyFont="1" applyFill="1" applyBorder="1" applyAlignment="1">
      <alignment horizontal="center" vertical="center"/>
    </xf>
    <xf numFmtId="3" fontId="37" fillId="2" borderId="1" xfId="1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42" fillId="19" borderId="1" xfId="0" applyFont="1" applyFill="1" applyBorder="1" applyAlignment="1">
      <alignment horizontal="left" vertical="center"/>
    </xf>
    <xf numFmtId="0" fontId="64" fillId="3" borderId="0" xfId="0" applyFont="1" applyFill="1" applyAlignment="1">
      <alignment horizontal="center" vertical="center"/>
    </xf>
    <xf numFmtId="0" fontId="66" fillId="3" borderId="0" xfId="0" applyFont="1" applyFill="1" applyAlignment="1">
      <alignment horizontal="center" vertical="center"/>
    </xf>
    <xf numFmtId="0" fontId="65" fillId="3" borderId="0" xfId="0" applyFont="1" applyFill="1" applyAlignment="1">
      <alignment horizontal="center" vertical="center" wrapText="1"/>
    </xf>
    <xf numFmtId="0" fontId="67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44" fillId="3" borderId="0" xfId="0" applyFont="1" applyFill="1" applyAlignment="1">
      <alignment horizontal="center" vertical="center" wrapText="1"/>
    </xf>
    <xf numFmtId="3" fontId="44" fillId="3" borderId="0" xfId="1" applyNumberFormat="1" applyFont="1" applyFill="1" applyBorder="1" applyAlignment="1">
      <alignment horizontal="center" vertical="center"/>
    </xf>
    <xf numFmtId="3" fontId="49" fillId="3" borderId="0" xfId="0" applyNumberFormat="1" applyFont="1" applyFill="1" applyAlignment="1">
      <alignment horizontal="center" vertical="center"/>
    </xf>
    <xf numFmtId="0" fontId="67" fillId="3" borderId="0" xfId="0" applyFont="1" applyFill="1" applyAlignment="1">
      <alignment vertical="center" wrapText="1"/>
    </xf>
    <xf numFmtId="0" fontId="46" fillId="3" borderId="0" xfId="0" applyFont="1" applyFill="1" applyAlignment="1">
      <alignment horizontal="center" vertical="center" wrapText="1"/>
    </xf>
    <xf numFmtId="3" fontId="70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39" fillId="3" borderId="0" xfId="0" applyFont="1" applyFill="1" applyAlignment="1">
      <alignment horizontal="left" vertical="center" wrapText="1"/>
    </xf>
    <xf numFmtId="3" fontId="37" fillId="3" borderId="0" xfId="1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vertical="center" wrapText="1"/>
    </xf>
    <xf numFmtId="3" fontId="46" fillId="22" borderId="0" xfId="0" applyNumberFormat="1" applyFont="1" applyFill="1" applyAlignment="1">
      <alignment horizontal="center" vertical="center" wrapText="1"/>
    </xf>
    <xf numFmtId="0" fontId="42" fillId="19" borderId="3" xfId="0" applyFont="1" applyFill="1" applyBorder="1" applyAlignment="1">
      <alignment horizontal="left" vertical="center"/>
    </xf>
    <xf numFmtId="3" fontId="49" fillId="22" borderId="0" xfId="0" applyNumberFormat="1" applyFont="1" applyFill="1" applyAlignment="1">
      <alignment horizontal="center" vertical="center" wrapText="1"/>
    </xf>
    <xf numFmtId="3" fontId="46" fillId="3" borderId="0" xfId="0" applyNumberFormat="1" applyFont="1" applyFill="1" applyAlignment="1">
      <alignment horizontal="center" vertical="center"/>
    </xf>
    <xf numFmtId="3" fontId="42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3" fontId="20" fillId="2" borderId="1" xfId="1" applyNumberFormat="1" applyFont="1" applyFill="1" applyBorder="1" applyAlignment="1">
      <alignment horizontal="center" vertical="center" wrapText="1"/>
    </xf>
    <xf numFmtId="3" fontId="37" fillId="2" borderId="1" xfId="1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3" fontId="49" fillId="3" borderId="0" xfId="0" applyNumberFormat="1" applyFont="1" applyFill="1" applyAlignment="1">
      <alignment horizontal="center" vertical="center" wrapText="1"/>
    </xf>
    <xf numFmtId="3" fontId="60" fillId="3" borderId="0" xfId="0" applyNumberFormat="1" applyFont="1" applyFill="1" applyAlignment="1">
      <alignment vertical="center" wrapText="1"/>
    </xf>
    <xf numFmtId="3" fontId="59" fillId="3" borderId="0" xfId="0" applyNumberFormat="1" applyFont="1" applyFill="1" applyAlignment="1">
      <alignment horizontal="center" vertical="center"/>
    </xf>
    <xf numFmtId="3" fontId="60" fillId="3" borderId="0" xfId="0" applyNumberFormat="1" applyFont="1" applyFill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0" fontId="50" fillId="3" borderId="0" xfId="0" applyFont="1" applyFill="1" applyAlignment="1">
      <alignment vertical="center"/>
    </xf>
    <xf numFmtId="0" fontId="4" fillId="3" borderId="0" xfId="0" applyFont="1" applyFill="1"/>
    <xf numFmtId="0" fontId="0" fillId="0" borderId="0" xfId="0" applyAlignment="1">
      <alignment horizontal="center"/>
    </xf>
    <xf numFmtId="166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26" borderId="1" xfId="0" applyFont="1" applyFill="1" applyBorder="1" applyAlignment="1">
      <alignment horizontal="center" vertical="center" wrapText="1"/>
    </xf>
    <xf numFmtId="0" fontId="81" fillId="0" borderId="0" xfId="4" applyFont="1"/>
    <xf numFmtId="0" fontId="83" fillId="0" borderId="0" xfId="4" applyFont="1"/>
    <xf numFmtId="0" fontId="81" fillId="0" borderId="0" xfId="4" applyFont="1" applyAlignment="1">
      <alignment wrapText="1"/>
    </xf>
    <xf numFmtId="0" fontId="83" fillId="0" borderId="0" xfId="4" applyFont="1" applyAlignment="1">
      <alignment horizontal="left"/>
    </xf>
    <xf numFmtId="0" fontId="83" fillId="0" borderId="0" xfId="4" applyFont="1" applyAlignment="1">
      <alignment horizontal="left" vertical="center"/>
    </xf>
    <xf numFmtId="0" fontId="83" fillId="5" borderId="16" xfId="4" applyFont="1" applyFill="1" applyBorder="1" applyAlignment="1">
      <alignment vertical="center" wrapText="1"/>
    </xf>
    <xf numFmtId="0" fontId="81" fillId="0" borderId="0" xfId="4" applyFont="1" applyAlignment="1">
      <alignment horizontal="left"/>
    </xf>
    <xf numFmtId="0" fontId="11" fillId="27" borderId="2" xfId="0" applyFont="1" applyFill="1" applyBorder="1" applyAlignment="1">
      <alignment horizontal="center" vertical="center" wrapText="1"/>
    </xf>
    <xf numFmtId="0" fontId="11" fillId="28" borderId="6" xfId="0" applyFont="1" applyFill="1" applyBorder="1" applyAlignment="1">
      <alignment horizontal="center" vertical="center" wrapText="1"/>
    </xf>
    <xf numFmtId="0" fontId="11" fillId="28" borderId="1" xfId="0" applyFont="1" applyFill="1" applyBorder="1" applyAlignment="1">
      <alignment horizontal="center" vertical="center" wrapText="1"/>
    </xf>
    <xf numFmtId="0" fontId="79" fillId="28" borderId="1" xfId="0" applyFont="1" applyFill="1" applyBorder="1" applyAlignment="1">
      <alignment horizontal="center" vertical="center" wrapText="1"/>
    </xf>
    <xf numFmtId="0" fontId="78" fillId="28" borderId="1" xfId="0" applyFont="1" applyFill="1" applyBorder="1" applyAlignment="1">
      <alignment horizontal="center" vertical="center" wrapText="1"/>
    </xf>
    <xf numFmtId="0" fontId="62" fillId="3" borderId="0" xfId="0" applyFont="1" applyFill="1" applyAlignment="1">
      <alignment horizontal="left" vertical="center"/>
    </xf>
    <xf numFmtId="0" fontId="90" fillId="3" borderId="0" xfId="0" applyFont="1" applyFill="1" applyAlignment="1">
      <alignment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/>
    </xf>
    <xf numFmtId="3" fontId="46" fillId="0" borderId="0" xfId="0" applyNumberFormat="1" applyFont="1" applyAlignment="1">
      <alignment horizontal="center" vertical="center" wrapText="1"/>
    </xf>
    <xf numFmtId="3" fontId="42" fillId="0" borderId="0" xfId="0" applyNumberFormat="1" applyFont="1" applyAlignment="1">
      <alignment horizontal="center" vertical="center" wrapText="1"/>
    </xf>
    <xf numFmtId="3" fontId="70" fillId="0" borderId="0" xfId="0" applyNumberFormat="1" applyFont="1" applyAlignment="1">
      <alignment horizontal="center" vertical="center" wrapText="1"/>
    </xf>
    <xf numFmtId="3" fontId="89" fillId="0" borderId="0" xfId="0" applyNumberFormat="1" applyFont="1" applyAlignment="1">
      <alignment horizontal="center" vertical="center" wrapText="1"/>
    </xf>
    <xf numFmtId="0" fontId="91" fillId="0" borderId="0" xfId="0" applyFont="1" applyAlignment="1">
      <alignment vertical="center"/>
    </xf>
    <xf numFmtId="0" fontId="46" fillId="21" borderId="0" xfId="0" applyFont="1" applyFill="1" applyAlignment="1">
      <alignment horizontal="left" vertical="center" wrapText="1"/>
    </xf>
    <xf numFmtId="0" fontId="93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93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92" fillId="6" borderId="1" xfId="0" applyFont="1" applyFill="1" applyBorder="1" applyAlignment="1">
      <alignment horizontal="center" vertical="center" wrapText="1"/>
    </xf>
    <xf numFmtId="3" fontId="44" fillId="2" borderId="1" xfId="0" applyNumberFormat="1" applyFont="1" applyFill="1" applyBorder="1" applyAlignment="1">
      <alignment horizontal="center" vertical="center"/>
    </xf>
    <xf numFmtId="0" fontId="96" fillId="3" borderId="0" xfId="0" applyFont="1" applyFill="1" applyAlignment="1">
      <alignment vertical="center" wrapText="1"/>
    </xf>
    <xf numFmtId="0" fontId="97" fillId="0" borderId="0" xfId="0" applyFont="1"/>
    <xf numFmtId="0" fontId="94" fillId="3" borderId="0" xfId="0" applyFont="1" applyFill="1" applyAlignment="1">
      <alignment vertical="center" wrapText="1"/>
    </xf>
    <xf numFmtId="0" fontId="98" fillId="3" borderId="0" xfId="0" applyFont="1" applyFill="1" applyAlignment="1">
      <alignment horizontal="center" vertical="center" wrapText="1"/>
    </xf>
    <xf numFmtId="0" fontId="100" fillId="3" borderId="0" xfId="0" applyFont="1" applyFill="1" applyAlignment="1">
      <alignment horizontal="center" vertical="center" wrapText="1"/>
    </xf>
    <xf numFmtId="3" fontId="101" fillId="3" borderId="0" xfId="1" applyNumberFormat="1" applyFont="1" applyFill="1" applyBorder="1" applyAlignment="1">
      <alignment horizontal="center" vertical="center"/>
    </xf>
    <xf numFmtId="3" fontId="102" fillId="3" borderId="0" xfId="0" applyNumberFormat="1" applyFont="1" applyFill="1" applyAlignment="1">
      <alignment horizontal="center" vertical="center"/>
    </xf>
    <xf numFmtId="3" fontId="99" fillId="22" borderId="0" xfId="0" applyNumberFormat="1" applyFont="1" applyFill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108" fillId="4" borderId="1" xfId="0" applyFont="1" applyFill="1" applyBorder="1" applyAlignment="1">
      <alignment horizontal="center" vertical="center" wrapText="1"/>
    </xf>
    <xf numFmtId="0" fontId="109" fillId="3" borderId="0" xfId="0" applyFont="1" applyFill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9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49" fillId="15" borderId="1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90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/>
    </xf>
    <xf numFmtId="3" fontId="44" fillId="0" borderId="0" xfId="1" applyNumberFormat="1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3" fontId="53" fillId="0" borderId="0" xfId="1" applyNumberFormat="1" applyFont="1" applyFill="1" applyBorder="1" applyAlignment="1">
      <alignment horizontal="center" vertical="center" wrapText="1"/>
    </xf>
    <xf numFmtId="3" fontId="120" fillId="3" borderId="0" xfId="1" applyNumberFormat="1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89" fillId="0" borderId="0" xfId="0" applyFont="1" applyAlignment="1">
      <alignment wrapText="1"/>
    </xf>
    <xf numFmtId="0" fontId="93" fillId="18" borderId="1" xfId="0" applyFont="1" applyFill="1" applyBorder="1" applyAlignment="1">
      <alignment horizontal="center" vertical="center" wrapText="1"/>
    </xf>
    <xf numFmtId="0" fontId="51" fillId="18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19" fillId="3" borderId="0" xfId="0" applyFont="1" applyFill="1" applyAlignment="1">
      <alignment horizontal="left" vertical="center"/>
    </xf>
    <xf numFmtId="0" fontId="51" fillId="6" borderId="1" xfId="0" applyFont="1" applyFill="1" applyBorder="1" applyAlignment="1">
      <alignment horizontal="center" vertical="center" wrapText="1"/>
    </xf>
    <xf numFmtId="0" fontId="42" fillId="19" borderId="10" xfId="0" applyFont="1" applyFill="1" applyBorder="1" applyAlignment="1">
      <alignment horizontal="left" vertical="center"/>
    </xf>
    <xf numFmtId="0" fontId="0" fillId="4" borderId="0" xfId="0" applyFill="1"/>
    <xf numFmtId="0" fontId="25" fillId="3" borderId="15" xfId="2" applyFont="1" applyFill="1" applyBorder="1" applyAlignment="1" applyProtection="1">
      <alignment horizontal="center" vertical="center" wrapText="1"/>
      <protection locked="0"/>
    </xf>
    <xf numFmtId="0" fontId="61" fillId="3" borderId="1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1" fillId="39" borderId="2" xfId="0" applyFont="1" applyFill="1" applyBorder="1" applyAlignment="1">
      <alignment horizontal="center" vertical="center" wrapText="1"/>
    </xf>
    <xf numFmtId="0" fontId="11" fillId="40" borderId="2" xfId="0" applyFont="1" applyFill="1" applyBorder="1" applyAlignment="1">
      <alignment horizontal="center" vertical="center" wrapText="1"/>
    </xf>
    <xf numFmtId="0" fontId="11" fillId="41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7" applyFont="1" applyBorder="1" applyAlignment="1">
      <alignment horizontal="left" vertical="center" wrapText="1"/>
    </xf>
    <xf numFmtId="0" fontId="124" fillId="0" borderId="3" xfId="0" applyFont="1" applyBorder="1" applyAlignment="1">
      <alignment horizontal="left" vertical="center" wrapText="1"/>
    </xf>
    <xf numFmtId="0" fontId="124" fillId="0" borderId="1" xfId="0" applyFont="1" applyBorder="1" applyAlignment="1">
      <alignment horizontal="left" vertical="center" wrapText="1"/>
    </xf>
    <xf numFmtId="0" fontId="2" fillId="0" borderId="0" xfId="7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24" fillId="0" borderId="0" xfId="0" applyFont="1" applyAlignment="1">
      <alignment horizontal="left" vertical="center" wrapText="1"/>
    </xf>
    <xf numFmtId="0" fontId="125" fillId="0" borderId="1" xfId="0" applyFont="1" applyBorder="1" applyAlignment="1">
      <alignment horizontal="left" vertical="center"/>
    </xf>
    <xf numFmtId="166" fontId="2" fillId="2" borderId="12" xfId="1" applyNumberFormat="1" applyFont="1" applyFill="1" applyBorder="1" applyAlignment="1">
      <alignment horizontal="center" vertical="center" wrapText="1"/>
    </xf>
    <xf numFmtId="166" fontId="2" fillId="2" borderId="9" xfId="1" applyNumberFormat="1" applyFont="1" applyFill="1" applyBorder="1" applyAlignment="1">
      <alignment horizontal="center" vertical="center" wrapText="1"/>
    </xf>
    <xf numFmtId="166" fontId="14" fillId="2" borderId="2" xfId="1" applyNumberFormat="1" applyFont="1" applyFill="1" applyBorder="1" applyAlignment="1">
      <alignment horizontal="center" vertical="center" wrapText="1"/>
    </xf>
    <xf numFmtId="166" fontId="14" fillId="2" borderId="10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66" fontId="2" fillId="2" borderId="10" xfId="1" applyNumberFormat="1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6" fillId="15" borderId="1" xfId="0" applyFont="1" applyFill="1" applyBorder="1" applyAlignment="1">
      <alignment horizontal="center" vertical="center" wrapText="1"/>
    </xf>
    <xf numFmtId="0" fontId="31" fillId="43" borderId="79" xfId="0" applyFont="1" applyFill="1" applyBorder="1" applyAlignment="1">
      <alignment horizontal="center" vertical="center" wrapText="1"/>
    </xf>
    <xf numFmtId="0" fontId="31" fillId="6" borderId="95" xfId="0" applyFont="1" applyFill="1" applyBorder="1" applyAlignment="1">
      <alignment horizontal="center" vertical="center" wrapText="1"/>
    </xf>
    <xf numFmtId="0" fontId="111" fillId="43" borderId="79" xfId="0" applyFont="1" applyFill="1" applyBorder="1" applyAlignment="1">
      <alignment horizontal="center" vertical="center" wrapText="1"/>
    </xf>
    <xf numFmtId="0" fontId="111" fillId="43" borderId="80" xfId="0" applyFont="1" applyFill="1" applyBorder="1" applyAlignment="1">
      <alignment horizontal="center" vertical="center" wrapText="1"/>
    </xf>
    <xf numFmtId="0" fontId="33" fillId="49" borderId="97" xfId="0" applyFont="1" applyFill="1" applyBorder="1" applyAlignment="1">
      <alignment horizontal="center" vertical="center" wrapText="1"/>
    </xf>
    <xf numFmtId="0" fontId="33" fillId="49" borderId="95" xfId="0" applyFont="1" applyFill="1" applyBorder="1" applyAlignment="1">
      <alignment horizontal="center" vertical="center" wrapText="1"/>
    </xf>
    <xf numFmtId="0" fontId="33" fillId="49" borderId="6" xfId="0" applyFont="1" applyFill="1" applyBorder="1" applyAlignment="1">
      <alignment horizontal="center" vertical="center" wrapText="1"/>
    </xf>
    <xf numFmtId="0" fontId="33" fillId="49" borderId="1" xfId="0" applyFont="1" applyFill="1" applyBorder="1" applyAlignment="1">
      <alignment horizontal="center" vertical="center" wrapText="1"/>
    </xf>
    <xf numFmtId="0" fontId="33" fillId="49" borderId="4" xfId="0" applyFont="1" applyFill="1" applyBorder="1" applyAlignment="1">
      <alignment horizontal="center" vertical="center" wrapText="1"/>
    </xf>
    <xf numFmtId="0" fontId="111" fillId="44" borderId="1" xfId="0" applyFont="1" applyFill="1" applyBorder="1" applyAlignment="1">
      <alignment horizontal="center" vertical="center" wrapText="1"/>
    </xf>
    <xf numFmtId="0" fontId="111" fillId="44" borderId="84" xfId="0" applyFont="1" applyFill="1" applyBorder="1" applyAlignment="1">
      <alignment horizontal="center" vertical="center" wrapText="1"/>
    </xf>
    <xf numFmtId="0" fontId="33" fillId="17" borderId="14" xfId="0" applyFont="1" applyFill="1" applyBorder="1" applyAlignment="1">
      <alignment horizontal="center" vertical="center" wrapText="1"/>
    </xf>
    <xf numFmtId="0" fontId="33" fillId="17" borderId="98" xfId="0" applyFont="1" applyFill="1" applyBorder="1" applyAlignment="1">
      <alignment horizontal="center" vertical="center" wrapText="1"/>
    </xf>
    <xf numFmtId="0" fontId="33" fillId="17" borderId="6" xfId="0" applyFont="1" applyFill="1" applyBorder="1" applyAlignment="1">
      <alignment horizontal="center" vertical="center" wrapText="1"/>
    </xf>
    <xf numFmtId="0" fontId="33" fillId="17" borderId="1" xfId="0" applyFont="1" applyFill="1" applyBorder="1" applyAlignment="1">
      <alignment horizontal="center" vertical="center" wrapText="1"/>
    </xf>
    <xf numFmtId="0" fontId="33" fillId="17" borderId="4" xfId="0" applyFont="1" applyFill="1" applyBorder="1" applyAlignment="1">
      <alignment horizontal="center" vertical="center" wrapText="1"/>
    </xf>
    <xf numFmtId="0" fontId="33" fillId="17" borderId="99" xfId="0" applyFont="1" applyFill="1" applyBorder="1" applyAlignment="1">
      <alignment horizontal="center" vertical="center" wrapText="1"/>
    </xf>
    <xf numFmtId="0" fontId="33" fillId="17" borderId="84" xfId="0" applyFont="1" applyFill="1" applyBorder="1" applyAlignment="1">
      <alignment horizontal="center" vertical="center" wrapText="1"/>
    </xf>
    <xf numFmtId="0" fontId="111" fillId="45" borderId="1" xfId="0" applyFont="1" applyFill="1" applyBorder="1" applyAlignment="1">
      <alignment horizontal="center" vertical="center" wrapText="1"/>
    </xf>
    <xf numFmtId="0" fontId="111" fillId="45" borderId="89" xfId="0" applyFont="1" applyFill="1" applyBorder="1" applyAlignment="1">
      <alignment horizontal="center" vertical="center" wrapText="1"/>
    </xf>
    <xf numFmtId="0" fontId="33" fillId="13" borderId="101" xfId="0" applyFont="1" applyFill="1" applyBorder="1" applyAlignment="1">
      <alignment horizontal="center" vertical="center" wrapText="1"/>
    </xf>
    <xf numFmtId="0" fontId="33" fillId="13" borderId="89" xfId="0" applyFont="1" applyFill="1" applyBorder="1" applyAlignment="1">
      <alignment horizontal="center" vertical="center" wrapText="1"/>
    </xf>
    <xf numFmtId="0" fontId="33" fillId="13" borderId="6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33" fillId="13" borderId="4" xfId="0" applyFont="1" applyFill="1" applyBorder="1" applyAlignment="1">
      <alignment horizontal="center" vertical="center" wrapText="1"/>
    </xf>
    <xf numFmtId="0" fontId="33" fillId="7" borderId="92" xfId="0" applyFont="1" applyFill="1" applyBorder="1" applyAlignment="1">
      <alignment horizontal="center" vertical="center" wrapText="1"/>
    </xf>
    <xf numFmtId="0" fontId="33" fillId="7" borderId="93" xfId="0" applyFont="1" applyFill="1" applyBorder="1" applyAlignment="1">
      <alignment horizontal="center" vertical="center" wrapText="1"/>
    </xf>
    <xf numFmtId="0" fontId="33" fillId="7" borderId="79" xfId="0" applyFont="1" applyFill="1" applyBorder="1" applyAlignment="1">
      <alignment horizontal="center" vertical="center" wrapText="1"/>
    </xf>
    <xf numFmtId="0" fontId="33" fillId="7" borderId="102" xfId="0" applyFont="1" applyFill="1" applyBorder="1" applyAlignment="1">
      <alignment horizontal="center" vertical="center" wrapText="1"/>
    </xf>
    <xf numFmtId="0" fontId="33" fillId="7" borderId="103" xfId="0" applyFont="1" applyFill="1" applyBorder="1" applyAlignment="1">
      <alignment horizontal="center" vertical="center" wrapText="1"/>
    </xf>
    <xf numFmtId="4" fontId="32" fillId="2" borderId="101" xfId="1" applyNumberFormat="1" applyFont="1" applyFill="1" applyBorder="1" applyAlignment="1">
      <alignment horizontal="center" vertical="center" wrapText="1"/>
    </xf>
    <xf numFmtId="4" fontId="32" fillId="2" borderId="6" xfId="1" applyNumberFormat="1" applyFont="1" applyFill="1" applyBorder="1" applyAlignment="1">
      <alignment horizontal="center" vertical="center" wrapText="1"/>
    </xf>
    <xf numFmtId="4" fontId="32" fillId="2" borderId="1" xfId="1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46" fillId="29" borderId="1" xfId="0" applyFont="1" applyFill="1" applyBorder="1" applyAlignment="1">
      <alignment horizontal="center" vertical="center"/>
    </xf>
    <xf numFmtId="0" fontId="53" fillId="29" borderId="1" xfId="0" applyFont="1" applyFill="1" applyBorder="1" applyAlignment="1">
      <alignment horizontal="center" vertical="center" wrapText="1"/>
    </xf>
    <xf numFmtId="0" fontId="49" fillId="6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top"/>
    </xf>
    <xf numFmtId="0" fontId="130" fillId="0" borderId="0" xfId="0" applyFont="1" applyAlignment="1">
      <alignment vertical="center"/>
    </xf>
    <xf numFmtId="0" fontId="36" fillId="3" borderId="0" xfId="0" applyFont="1" applyFill="1" applyAlignment="1">
      <alignment vertical="center" wrapText="1"/>
    </xf>
    <xf numFmtId="0" fontId="0" fillId="0" borderId="9" xfId="0" applyBorder="1" applyAlignment="1">
      <alignment vertical="center"/>
    </xf>
    <xf numFmtId="0" fontId="36" fillId="3" borderId="9" xfId="0" applyFont="1" applyFill="1" applyBorder="1" applyAlignment="1">
      <alignment vertical="center" wrapText="1"/>
    </xf>
    <xf numFmtId="3" fontId="46" fillId="22" borderId="8" xfId="0" applyNumberFormat="1" applyFont="1" applyFill="1" applyBorder="1" applyAlignment="1">
      <alignment vertical="center" wrapText="1"/>
    </xf>
    <xf numFmtId="3" fontId="46" fillId="22" borderId="0" xfId="0" applyNumberFormat="1" applyFont="1" applyFill="1" applyAlignment="1">
      <alignment vertical="center" wrapText="1"/>
    </xf>
    <xf numFmtId="3" fontId="46" fillId="22" borderId="7" xfId="0" applyNumberFormat="1" applyFont="1" applyFill="1" applyBorder="1" applyAlignment="1">
      <alignment vertical="center" wrapText="1"/>
    </xf>
    <xf numFmtId="0" fontId="64" fillId="3" borderId="0" xfId="0" applyFont="1" applyFill="1" applyAlignment="1">
      <alignment vertical="center"/>
    </xf>
    <xf numFmtId="0" fontId="64" fillId="3" borderId="9" xfId="0" applyFont="1" applyFill="1" applyBorder="1" applyAlignment="1">
      <alignment vertical="center"/>
    </xf>
    <xf numFmtId="0" fontId="64" fillId="10" borderId="2" xfId="0" applyFont="1" applyFill="1" applyBorder="1" applyAlignment="1">
      <alignment horizontal="center"/>
    </xf>
    <xf numFmtId="0" fontId="1" fillId="0" borderId="0" xfId="0" applyFont="1"/>
    <xf numFmtId="0" fontId="0" fillId="0" borderId="8" xfId="0" applyBorder="1"/>
    <xf numFmtId="3" fontId="1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38" fillId="3" borderId="0" xfId="0" applyFont="1" applyFill="1" applyAlignment="1">
      <alignment vertical="center"/>
    </xf>
    <xf numFmtId="3" fontId="93" fillId="3" borderId="0" xfId="0" applyNumberFormat="1" applyFont="1" applyFill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3" fontId="9" fillId="0" borderId="0" xfId="0" applyNumberFormat="1" applyFont="1" applyAlignment="1">
      <alignment horizontal="center" vertical="center" wrapText="1"/>
    </xf>
    <xf numFmtId="0" fontId="138" fillId="0" borderId="0" xfId="0" applyFont="1" applyAlignment="1">
      <alignment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5" xfId="0" applyFont="1" applyFill="1" applyBorder="1"/>
    <xf numFmtId="0" fontId="0" fillId="3" borderId="6" xfId="0" applyFill="1" applyBorder="1"/>
    <xf numFmtId="3" fontId="15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5" fillId="3" borderId="13" xfId="0" applyFont="1" applyFill="1" applyBorder="1" applyAlignment="1">
      <alignment vertical="center"/>
    </xf>
    <xf numFmtId="0" fontId="15" fillId="3" borderId="12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left"/>
    </xf>
    <xf numFmtId="0" fontId="15" fillId="3" borderId="13" xfId="0" applyFont="1" applyFill="1" applyBorder="1" applyAlignment="1">
      <alignment horizontal="left"/>
    </xf>
    <xf numFmtId="0" fontId="26" fillId="3" borderId="15" xfId="2" applyFont="1" applyFill="1" applyBorder="1" applyAlignment="1">
      <alignment horizontal="center" vertical="center" wrapText="1"/>
    </xf>
    <xf numFmtId="0" fontId="68" fillId="3" borderId="15" xfId="2" applyFont="1" applyFill="1" applyBorder="1" applyAlignment="1">
      <alignment horizontal="center" vertical="center" wrapText="1"/>
    </xf>
    <xf numFmtId="0" fontId="25" fillId="3" borderId="15" xfId="2" applyFont="1" applyFill="1" applyBorder="1" applyAlignment="1">
      <alignment horizontal="center" vertical="center" wrapText="1"/>
    </xf>
    <xf numFmtId="0" fontId="0" fillId="0" borderId="15" xfId="0" applyBorder="1"/>
    <xf numFmtId="0" fontId="119" fillId="3" borderId="15" xfId="2" applyFont="1" applyFill="1" applyBorder="1" applyAlignment="1">
      <alignment horizontal="center" vertical="center" wrapText="1"/>
    </xf>
    <xf numFmtId="0" fontId="22" fillId="3" borderId="15" xfId="2" applyFont="1" applyFill="1" applyBorder="1" applyAlignment="1">
      <alignment horizontal="center" vertical="center" wrapText="1"/>
    </xf>
    <xf numFmtId="0" fontId="18" fillId="3" borderId="15" xfId="2" applyFont="1" applyFill="1" applyBorder="1" applyAlignment="1">
      <alignment horizontal="center" vertical="center" wrapText="1"/>
    </xf>
    <xf numFmtId="0" fontId="26" fillId="3" borderId="14" xfId="2" applyFont="1" applyFill="1" applyBorder="1" applyAlignment="1">
      <alignment horizontal="center" vertical="center" wrapText="1"/>
    </xf>
    <xf numFmtId="0" fontId="83" fillId="5" borderId="16" xfId="4" applyFont="1" applyFill="1" applyBorder="1" applyAlignment="1">
      <alignment horizontal="left" vertical="center"/>
    </xf>
    <xf numFmtId="0" fontId="83" fillId="3" borderId="16" xfId="4" applyFont="1" applyFill="1" applyBorder="1" applyAlignment="1" applyProtection="1">
      <alignment vertical="top" wrapText="1"/>
      <protection locked="0"/>
    </xf>
    <xf numFmtId="3" fontId="83" fillId="3" borderId="16" xfId="5" applyNumberFormat="1" applyFont="1" applyFill="1" applyBorder="1" applyAlignment="1" applyProtection="1">
      <alignment vertical="top" wrapText="1"/>
      <protection locked="0"/>
    </xf>
    <xf numFmtId="0" fontId="82" fillId="12" borderId="16" xfId="4" applyFont="1" applyFill="1" applyBorder="1"/>
    <xf numFmtId="0" fontId="83" fillId="5" borderId="16" xfId="4" applyFont="1" applyFill="1" applyBorder="1" applyAlignment="1">
      <alignment horizontal="justify" vertical="center"/>
    </xf>
    <xf numFmtId="0" fontId="141" fillId="5" borderId="16" xfId="4" applyFont="1" applyFill="1" applyBorder="1" applyAlignment="1" applyProtection="1">
      <alignment horizontal="justify" vertical="center"/>
      <protection hidden="1"/>
    </xf>
    <xf numFmtId="0" fontId="2" fillId="8" borderId="1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 applyProtection="1">
      <alignment horizontal="center" vertical="top"/>
      <protection locked="0"/>
    </xf>
    <xf numFmtId="3" fontId="11" fillId="16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16" borderId="1" xfId="0" applyFont="1" applyFill="1" applyBorder="1" applyAlignment="1" applyProtection="1">
      <alignment horizontal="center" vertical="center" wrapText="1"/>
      <protection hidden="1"/>
    </xf>
    <xf numFmtId="3" fontId="126" fillId="16" borderId="1" xfId="0" applyNumberFormat="1" applyFont="1" applyFill="1" applyBorder="1" applyAlignment="1" applyProtection="1">
      <alignment horizontal="center" vertical="center" wrapText="1"/>
      <protection hidden="1"/>
    </xf>
    <xf numFmtId="2" fontId="11" fillId="16" borderId="1" xfId="1" applyNumberFormat="1" applyFont="1" applyFill="1" applyBorder="1" applyAlignment="1" applyProtection="1">
      <alignment horizontal="center" vertical="center" wrapText="1"/>
      <protection hidden="1"/>
    </xf>
    <xf numFmtId="166" fontId="11" fillId="16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16" borderId="1" xfId="0" applyFont="1" applyFill="1" applyBorder="1" applyAlignment="1" applyProtection="1">
      <alignment vertical="center" wrapText="1"/>
      <protection hidden="1"/>
    </xf>
    <xf numFmtId="3" fontId="42" fillId="16" borderId="3" xfId="0" applyNumberFormat="1" applyFont="1" applyFill="1" applyBorder="1" applyAlignment="1" applyProtection="1">
      <alignment horizontal="center" vertical="center" wrapText="1"/>
      <protection hidden="1"/>
    </xf>
    <xf numFmtId="166" fontId="42" fillId="9" borderId="3" xfId="0" applyNumberFormat="1" applyFont="1" applyFill="1" applyBorder="1" applyAlignment="1" applyProtection="1">
      <alignment horizontal="center" vertical="center"/>
      <protection hidden="1"/>
    </xf>
    <xf numFmtId="0" fontId="42" fillId="9" borderId="3" xfId="0" applyFont="1" applyFill="1" applyBorder="1" applyAlignment="1" applyProtection="1">
      <alignment horizontal="center" vertical="center"/>
      <protection hidden="1"/>
    </xf>
    <xf numFmtId="3" fontId="42" fillId="9" borderId="3" xfId="0" applyNumberFormat="1" applyFont="1" applyFill="1" applyBorder="1" applyAlignment="1" applyProtection="1">
      <alignment horizontal="center" vertical="center"/>
      <protection hidden="1"/>
    </xf>
    <xf numFmtId="4" fontId="42" fillId="9" borderId="3" xfId="0" applyNumberFormat="1" applyFont="1" applyFill="1" applyBorder="1" applyAlignment="1" applyProtection="1">
      <alignment horizontal="center" vertical="center"/>
      <protection hidden="1"/>
    </xf>
    <xf numFmtId="2" fontId="28" fillId="6" borderId="1" xfId="1" applyNumberFormat="1" applyFont="1" applyFill="1" applyBorder="1" applyAlignment="1" applyProtection="1">
      <alignment horizontal="center" vertical="center" wrapText="1"/>
      <protection hidden="1"/>
    </xf>
    <xf numFmtId="2" fontId="28" fillId="6" borderId="2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Border="1" applyAlignment="1" applyProtection="1">
      <alignment horizontal="center" vertical="center" wrapText="1"/>
      <protection locked="0"/>
    </xf>
    <xf numFmtId="166" fontId="14" fillId="0" borderId="1" xfId="1" applyNumberFormat="1" applyFont="1" applyBorder="1" applyAlignment="1" applyProtection="1">
      <alignment horizontal="center" vertical="center" wrapText="1"/>
      <protection locked="0"/>
    </xf>
    <xf numFmtId="166" fontId="2" fillId="0" borderId="2" xfId="1" applyNumberFormat="1" applyFont="1" applyBorder="1" applyAlignment="1" applyProtection="1">
      <alignment horizontal="center" vertical="center" wrapText="1"/>
      <protection locked="0"/>
    </xf>
    <xf numFmtId="166" fontId="14" fillId="0" borderId="6" xfId="1" applyNumberFormat="1" applyFont="1" applyBorder="1" applyAlignment="1" applyProtection="1">
      <alignment horizontal="center" vertical="center" wrapText="1"/>
      <protection locked="0"/>
    </xf>
    <xf numFmtId="166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6" fontId="0" fillId="0" borderId="1" xfId="1" applyNumberFormat="1" applyFont="1" applyBorder="1" applyAlignment="1" applyProtection="1">
      <alignment horizontal="center" vertical="center" wrapText="1"/>
      <protection locked="0"/>
    </xf>
    <xf numFmtId="166" fontId="12" fillId="0" borderId="1" xfId="1" applyNumberFormat="1" applyFont="1" applyBorder="1" applyAlignment="1" applyProtection="1">
      <alignment horizontal="center" vertical="center" wrapText="1"/>
      <protection locked="0"/>
    </xf>
    <xf numFmtId="2" fontId="0" fillId="0" borderId="1" xfId="1" applyNumberFormat="1" applyFont="1" applyBorder="1" applyAlignment="1" applyProtection="1">
      <alignment horizontal="center" vertical="center" wrapText="1"/>
      <protection locked="0"/>
    </xf>
    <xf numFmtId="2" fontId="0" fillId="0" borderId="2" xfId="1" applyNumberFormat="1" applyFont="1" applyBorder="1" applyAlignment="1" applyProtection="1">
      <alignment horizontal="center" vertical="center" wrapText="1"/>
      <protection locked="0"/>
    </xf>
    <xf numFmtId="166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46" fillId="7" borderId="1" xfId="0" applyNumberFormat="1" applyFont="1" applyFill="1" applyBorder="1" applyAlignment="1" applyProtection="1">
      <alignment horizontal="center" vertical="center" wrapText="1"/>
      <protection hidden="1"/>
    </xf>
    <xf numFmtId="3" fontId="49" fillId="7" borderId="1" xfId="0" applyNumberFormat="1" applyFont="1" applyFill="1" applyBorder="1" applyAlignment="1" applyProtection="1">
      <alignment horizontal="center" vertical="center" wrapText="1"/>
      <protection hidden="1"/>
    </xf>
    <xf numFmtId="3" fontId="46" fillId="30" borderId="1" xfId="0" applyNumberFormat="1" applyFont="1" applyFill="1" applyBorder="1" applyAlignment="1" applyProtection="1">
      <alignment horizontal="center" vertical="center" wrapText="1"/>
      <protection hidden="1"/>
    </xf>
    <xf numFmtId="3" fontId="49" fillId="30" borderId="1" xfId="0" applyNumberFormat="1" applyFont="1" applyFill="1" applyBorder="1" applyAlignment="1" applyProtection="1">
      <alignment horizontal="center" vertical="center" wrapText="1"/>
      <protection hidden="1"/>
    </xf>
    <xf numFmtId="3" fontId="46" fillId="6" borderId="1" xfId="0" applyNumberFormat="1" applyFont="1" applyFill="1" applyBorder="1" applyAlignment="1" applyProtection="1">
      <alignment horizontal="center" vertical="center"/>
      <protection hidden="1"/>
    </xf>
    <xf numFmtId="3" fontId="46" fillId="15" borderId="1" xfId="0" applyNumberFormat="1" applyFont="1" applyFill="1" applyBorder="1" applyAlignment="1" applyProtection="1">
      <alignment horizontal="center" vertical="center"/>
      <protection hidden="1"/>
    </xf>
    <xf numFmtId="3" fontId="49" fillId="15" borderId="1" xfId="0" applyNumberFormat="1" applyFont="1" applyFill="1" applyBorder="1" applyAlignment="1" applyProtection="1">
      <alignment horizontal="center" vertical="center"/>
      <protection hidden="1"/>
    </xf>
    <xf numFmtId="3" fontId="36" fillId="15" borderId="1" xfId="1" applyNumberFormat="1" applyFont="1" applyFill="1" applyBorder="1" applyAlignment="1" applyProtection="1">
      <alignment horizontal="center" vertical="center"/>
      <protection hidden="1"/>
    </xf>
    <xf numFmtId="3" fontId="46" fillId="17" borderId="1" xfId="0" applyNumberFormat="1" applyFont="1" applyFill="1" applyBorder="1" applyAlignment="1" applyProtection="1">
      <alignment horizontal="center" vertical="center" wrapText="1"/>
      <protection hidden="1"/>
    </xf>
    <xf numFmtId="3" fontId="49" fillId="17" borderId="1" xfId="0" applyNumberFormat="1" applyFont="1" applyFill="1" applyBorder="1" applyAlignment="1" applyProtection="1">
      <alignment horizontal="center" vertical="center" wrapText="1"/>
      <protection hidden="1"/>
    </xf>
    <xf numFmtId="3" fontId="46" fillId="14" borderId="1" xfId="1" applyNumberFormat="1" applyFont="1" applyFill="1" applyBorder="1" applyAlignment="1" applyProtection="1">
      <alignment horizontal="center" vertical="center" wrapText="1"/>
      <protection hidden="1"/>
    </xf>
    <xf numFmtId="3" fontId="53" fillId="14" borderId="1" xfId="1" applyNumberFormat="1" applyFont="1" applyFill="1" applyBorder="1" applyAlignment="1" applyProtection="1">
      <alignment horizontal="center" vertical="center" wrapText="1"/>
      <protection hidden="1"/>
    </xf>
    <xf numFmtId="3" fontId="36" fillId="2" borderId="1" xfId="1" applyNumberFormat="1" applyFont="1" applyFill="1" applyBorder="1" applyAlignment="1" applyProtection="1">
      <alignment horizontal="center" vertical="center"/>
      <protection hidden="1"/>
    </xf>
    <xf numFmtId="3" fontId="46" fillId="2" borderId="1" xfId="1" applyNumberFormat="1" applyFont="1" applyFill="1" applyBorder="1" applyAlignment="1" applyProtection="1">
      <alignment horizontal="center" vertical="center" wrapText="1"/>
      <protection hidden="1"/>
    </xf>
    <xf numFmtId="3" fontId="53" fillId="2" borderId="1" xfId="1" applyNumberFormat="1" applyFont="1" applyFill="1" applyBorder="1" applyAlignment="1" applyProtection="1">
      <alignment horizontal="center" vertical="center" wrapText="1"/>
      <protection hidden="1"/>
    </xf>
    <xf numFmtId="3" fontId="42" fillId="19" borderId="3" xfId="0" applyNumberFormat="1" applyFont="1" applyFill="1" applyBorder="1" applyAlignment="1" applyProtection="1">
      <alignment horizontal="center" vertical="center" wrapText="1"/>
      <protection hidden="1"/>
    </xf>
    <xf numFmtId="3" fontId="70" fillId="19" borderId="3" xfId="0" applyNumberFormat="1" applyFont="1" applyFill="1" applyBorder="1" applyAlignment="1" applyProtection="1">
      <alignment horizontal="center" vertical="center" wrapText="1"/>
      <protection hidden="1"/>
    </xf>
    <xf numFmtId="3" fontId="21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4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6" fillId="3" borderId="1" xfId="1" applyNumberFormat="1" applyFont="1" applyFill="1" applyBorder="1" applyAlignment="1" applyProtection="1">
      <alignment horizontal="center" vertical="center"/>
      <protection locked="0"/>
    </xf>
    <xf numFmtId="3" fontId="44" fillId="0" borderId="1" xfId="1" applyNumberFormat="1" applyFont="1" applyFill="1" applyBorder="1" applyAlignment="1" applyProtection="1">
      <alignment horizontal="center" vertical="center"/>
      <protection locked="0"/>
    </xf>
    <xf numFmtId="3" fontId="38" fillId="0" borderId="1" xfId="1" applyNumberFormat="1" applyFont="1" applyFill="1" applyBorder="1" applyAlignment="1" applyProtection="1">
      <alignment horizontal="center" vertical="center"/>
      <protection locked="0"/>
    </xf>
    <xf numFmtId="3" fontId="20" fillId="0" borderId="1" xfId="1" applyNumberFormat="1" applyFont="1" applyBorder="1" applyAlignment="1" applyProtection="1">
      <alignment horizontal="center" vertical="center" wrapText="1"/>
      <protection locked="0"/>
    </xf>
    <xf numFmtId="3" fontId="37" fillId="0" borderId="1" xfId="1" applyNumberFormat="1" applyFont="1" applyBorder="1" applyAlignment="1" applyProtection="1">
      <alignment horizontal="center" vertical="center" wrapText="1"/>
      <protection locked="0"/>
    </xf>
    <xf numFmtId="3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7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0" fillId="0" borderId="1" xfId="1" applyNumberFormat="1" applyFont="1" applyBorder="1" applyAlignment="1" applyProtection="1">
      <alignment horizontal="center" vertical="center"/>
      <protection locked="0"/>
    </xf>
    <xf numFmtId="3" fontId="37" fillId="3" borderId="1" xfId="1" applyNumberFormat="1" applyFont="1" applyFill="1" applyBorder="1" applyAlignment="1" applyProtection="1">
      <alignment horizontal="center" vertical="center"/>
      <protection locked="0"/>
    </xf>
    <xf numFmtId="3" fontId="42" fillId="19" borderId="1" xfId="0" applyNumberFormat="1" applyFont="1" applyFill="1" applyBorder="1" applyAlignment="1" applyProtection="1">
      <alignment horizontal="center" vertical="center" wrapText="1"/>
      <protection hidden="1"/>
    </xf>
    <xf numFmtId="3" fontId="70" fillId="19" borderId="1" xfId="0" applyNumberFormat="1" applyFont="1" applyFill="1" applyBorder="1" applyAlignment="1" applyProtection="1">
      <alignment horizontal="center" vertical="center" wrapText="1"/>
      <protection hidden="1"/>
    </xf>
    <xf numFmtId="3" fontId="46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5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5" fillId="12" borderId="1" xfId="0" applyFont="1" applyFill="1" applyBorder="1" applyAlignment="1" applyProtection="1">
      <alignment horizontal="center" vertical="center"/>
      <protection hidden="1"/>
    </xf>
    <xf numFmtId="0" fontId="45" fillId="12" borderId="1" xfId="0" applyFont="1" applyFill="1" applyBorder="1" applyAlignment="1" applyProtection="1">
      <alignment horizontal="center" vertical="center" wrapText="1"/>
      <protection hidden="1"/>
    </xf>
    <xf numFmtId="164" fontId="45" fillId="12" borderId="1" xfId="1" applyNumberFormat="1" applyFont="1" applyFill="1" applyBorder="1" applyAlignment="1" applyProtection="1">
      <alignment horizontal="center" vertical="center" wrapText="1"/>
      <protection hidden="1"/>
    </xf>
    <xf numFmtId="164" fontId="72" fillId="12" borderId="1" xfId="1" applyNumberFormat="1" applyFont="1" applyFill="1" applyBorder="1" applyAlignment="1" applyProtection="1">
      <alignment horizontal="center" vertical="center" wrapText="1"/>
      <protection hidden="1"/>
    </xf>
    <xf numFmtId="3" fontId="45" fillId="8" borderId="1" xfId="1" applyNumberFormat="1" applyFont="1" applyFill="1" applyBorder="1" applyAlignment="1" applyProtection="1">
      <alignment horizontal="center" vertical="center"/>
      <protection hidden="1"/>
    </xf>
    <xf numFmtId="3" fontId="72" fillId="8" borderId="1" xfId="1" applyNumberFormat="1" applyFont="1" applyFill="1" applyBorder="1" applyAlignment="1" applyProtection="1">
      <alignment horizontal="center" vertical="center"/>
      <protection hidden="1"/>
    </xf>
    <xf numFmtId="3" fontId="54" fillId="8" borderId="1" xfId="1" applyNumberFormat="1" applyFont="1" applyFill="1" applyBorder="1" applyAlignment="1" applyProtection="1">
      <alignment horizontal="center" vertical="center"/>
      <protection hidden="1"/>
    </xf>
    <xf numFmtId="3" fontId="77" fillId="8" borderId="1" xfId="1" applyNumberFormat="1" applyFont="1" applyFill="1" applyBorder="1" applyAlignment="1" applyProtection="1">
      <alignment horizontal="center" vertical="center"/>
      <protection hidden="1"/>
    </xf>
    <xf numFmtId="3" fontId="63" fillId="8" borderId="1" xfId="1" applyNumberFormat="1" applyFont="1" applyFill="1" applyBorder="1" applyAlignment="1" applyProtection="1">
      <alignment horizontal="center" vertical="center"/>
      <protection hidden="1"/>
    </xf>
    <xf numFmtId="3" fontId="45" fillId="18" borderId="1" xfId="1" applyNumberFormat="1" applyFont="1" applyFill="1" applyBorder="1" applyAlignment="1" applyProtection="1">
      <alignment horizontal="center" vertical="center"/>
      <protection hidden="1"/>
    </xf>
    <xf numFmtId="3" fontId="54" fillId="18" borderId="1" xfId="1" applyNumberFormat="1" applyFont="1" applyFill="1" applyBorder="1" applyAlignment="1" applyProtection="1">
      <alignment horizontal="center" vertical="center"/>
      <protection hidden="1"/>
    </xf>
    <xf numFmtId="3" fontId="114" fillId="18" borderId="1" xfId="1" applyNumberFormat="1" applyFont="1" applyFill="1" applyBorder="1" applyAlignment="1" applyProtection="1">
      <alignment horizontal="center" vertical="center"/>
      <protection hidden="1"/>
    </xf>
    <xf numFmtId="3" fontId="115" fillId="18" borderId="1" xfId="1" applyNumberFormat="1" applyFont="1" applyFill="1" applyBorder="1" applyAlignment="1" applyProtection="1">
      <alignment horizontal="center" vertical="center"/>
      <protection hidden="1"/>
    </xf>
    <xf numFmtId="9" fontId="115" fillId="18" borderId="1" xfId="3" applyFont="1" applyFill="1" applyBorder="1" applyAlignment="1" applyProtection="1">
      <alignment horizontal="center" vertical="center"/>
      <protection hidden="1"/>
    </xf>
    <xf numFmtId="1" fontId="115" fillId="18" borderId="1" xfId="3" applyNumberFormat="1" applyFont="1" applyFill="1" applyBorder="1" applyAlignment="1" applyProtection="1">
      <alignment horizontal="center" vertical="center"/>
      <protection hidden="1"/>
    </xf>
    <xf numFmtId="3" fontId="45" fillId="2" borderId="1" xfId="1" applyNumberFormat="1" applyFont="1" applyFill="1" applyBorder="1" applyAlignment="1" applyProtection="1">
      <alignment horizontal="center" vertical="center"/>
      <protection hidden="1"/>
    </xf>
    <xf numFmtId="3" fontId="72" fillId="2" borderId="1" xfId="3" applyNumberFormat="1" applyFont="1" applyFill="1" applyBorder="1" applyAlignment="1" applyProtection="1">
      <alignment horizontal="center" vertical="center"/>
      <protection hidden="1"/>
    </xf>
    <xf numFmtId="9" fontId="77" fillId="2" borderId="1" xfId="3" applyFont="1" applyFill="1" applyBorder="1" applyAlignment="1" applyProtection="1">
      <alignment horizontal="center" vertical="center"/>
      <protection hidden="1"/>
    </xf>
    <xf numFmtId="3" fontId="63" fillId="2" borderId="1" xfId="1" applyNumberFormat="1" applyFont="1" applyFill="1" applyBorder="1" applyAlignment="1" applyProtection="1">
      <alignment horizontal="center" vertical="center"/>
      <protection hidden="1"/>
    </xf>
    <xf numFmtId="3" fontId="77" fillId="2" borderId="1" xfId="3" applyNumberFormat="1" applyFont="1" applyFill="1" applyBorder="1" applyAlignment="1" applyProtection="1">
      <alignment horizontal="center" vertical="center"/>
      <protection hidden="1"/>
    </xf>
    <xf numFmtId="3" fontId="76" fillId="8" borderId="1" xfId="1" applyNumberFormat="1" applyFont="1" applyFill="1" applyBorder="1" applyAlignment="1" applyProtection="1">
      <alignment horizontal="center" vertical="center"/>
      <protection hidden="1"/>
    </xf>
    <xf numFmtId="3" fontId="43" fillId="10" borderId="1" xfId="1" applyNumberFormat="1" applyFont="1" applyFill="1" applyBorder="1" applyAlignment="1" applyProtection="1">
      <alignment horizontal="center" vertical="center"/>
      <protection hidden="1"/>
    </xf>
    <xf numFmtId="3" fontId="47" fillId="10" borderId="1" xfId="1" applyNumberFormat="1" applyFont="1" applyFill="1" applyBorder="1" applyAlignment="1" applyProtection="1">
      <alignment horizontal="center" vertical="center"/>
      <protection hidden="1"/>
    </xf>
    <xf numFmtId="0" fontId="54" fillId="12" borderId="1" xfId="0" applyFont="1" applyFill="1" applyBorder="1" applyAlignment="1" applyProtection="1">
      <alignment horizontal="center" vertical="center" wrapText="1"/>
      <protection hidden="1"/>
    </xf>
    <xf numFmtId="164" fontId="2" fillId="6" borderId="1" xfId="1" applyNumberFormat="1" applyFont="1" applyFill="1" applyBorder="1" applyAlignment="1" applyProtection="1">
      <alignment horizontal="center" vertical="center"/>
      <protection hidden="1"/>
    </xf>
    <xf numFmtId="164" fontId="2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15" fillId="8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8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19" borderId="1" xfId="0" applyFont="1" applyFill="1" applyBorder="1" applyAlignment="1" applyProtection="1">
      <alignment horizontal="left" vertical="center"/>
      <protection hidden="1"/>
    </xf>
    <xf numFmtId="164" fontId="11" fillId="19" borderId="1" xfId="1" applyNumberFormat="1" applyFont="1" applyFill="1" applyBorder="1" applyAlignment="1" applyProtection="1">
      <alignment horizontal="center" vertical="center"/>
      <protection hidden="1"/>
    </xf>
    <xf numFmtId="164" fontId="2" fillId="8" borderId="1" xfId="1" applyNumberFormat="1" applyFont="1" applyFill="1" applyBorder="1" applyAlignment="1" applyProtection="1">
      <alignment horizontal="center" vertical="center"/>
      <protection hidden="1"/>
    </xf>
    <xf numFmtId="0" fontId="43" fillId="19" borderId="1" xfId="0" applyFont="1" applyFill="1" applyBorder="1" applyAlignment="1" applyProtection="1">
      <alignment horizontal="left" vertical="center"/>
      <protection hidden="1"/>
    </xf>
    <xf numFmtId="0" fontId="52" fillId="6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3" fontId="13" fillId="6" borderId="1" xfId="0" applyNumberFormat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left" vertical="center" wrapText="1"/>
      <protection hidden="1"/>
    </xf>
    <xf numFmtId="3" fontId="13" fillId="2" borderId="1" xfId="0" applyNumberFormat="1" applyFont="1" applyFill="1" applyBorder="1" applyAlignment="1" applyProtection="1">
      <alignment horizontal="center" vertical="center"/>
      <protection hidden="1"/>
    </xf>
    <xf numFmtId="0" fontId="46" fillId="7" borderId="1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alignment vertical="center"/>
      <protection hidden="1"/>
    </xf>
    <xf numFmtId="0" fontId="42" fillId="19" borderId="1" xfId="0" applyFont="1" applyFill="1" applyBorder="1" applyAlignment="1" applyProtection="1">
      <alignment horizontal="left" vertical="center"/>
      <protection hidden="1"/>
    </xf>
    <xf numFmtId="0" fontId="109" fillId="3" borderId="0" xfId="0" applyFont="1" applyFill="1" applyAlignment="1" applyProtection="1">
      <alignment horizontal="left" vertical="center"/>
      <protection hidden="1"/>
    </xf>
    <xf numFmtId="3" fontId="60" fillId="3" borderId="0" xfId="0" applyNumberFormat="1" applyFont="1" applyFill="1" applyAlignment="1" applyProtection="1">
      <alignment horizontal="center" vertical="center" wrapText="1"/>
      <protection hidden="1"/>
    </xf>
    <xf numFmtId="3" fontId="49" fillId="3" borderId="0" xfId="0" applyNumberFormat="1" applyFont="1" applyFill="1" applyAlignment="1" applyProtection="1">
      <alignment horizontal="center" vertical="center"/>
      <protection hidden="1"/>
    </xf>
    <xf numFmtId="3" fontId="14" fillId="18" borderId="1" xfId="1" applyNumberFormat="1" applyFont="1" applyFill="1" applyBorder="1" applyAlignment="1" applyProtection="1">
      <alignment horizontal="center" vertical="center" wrapText="1"/>
      <protection hidden="1"/>
    </xf>
    <xf numFmtId="3" fontId="12" fillId="18" borderId="1" xfId="1" applyNumberFormat="1" applyFont="1" applyFill="1" applyBorder="1" applyAlignment="1" applyProtection="1">
      <alignment horizontal="center" vertical="center" wrapText="1"/>
      <protection hidden="1"/>
    </xf>
    <xf numFmtId="3" fontId="46" fillId="35" borderId="1" xfId="1" applyNumberFormat="1" applyFont="1" applyFill="1" applyBorder="1" applyAlignment="1" applyProtection="1">
      <alignment horizontal="center" vertical="center" wrapText="1"/>
      <protection hidden="1"/>
    </xf>
    <xf numFmtId="3" fontId="46" fillId="34" borderId="1" xfId="1" applyNumberFormat="1" applyFont="1" applyFill="1" applyBorder="1" applyAlignment="1" applyProtection="1">
      <alignment horizontal="center" vertical="center" wrapText="1"/>
      <protection hidden="1"/>
    </xf>
    <xf numFmtId="3" fontId="93" fillId="7" borderId="1" xfId="0" applyNumberFormat="1" applyFont="1" applyFill="1" applyBorder="1" applyAlignment="1" applyProtection="1">
      <alignment horizontal="center" vertical="center" wrapText="1"/>
      <protection hidden="1"/>
    </xf>
    <xf numFmtId="3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3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" fillId="0" borderId="1" xfId="1" applyNumberFormat="1" applyFont="1" applyFill="1" applyBorder="1" applyAlignment="1" applyProtection="1">
      <alignment horizontal="center" vertical="center"/>
      <protection locked="0"/>
    </xf>
    <xf numFmtId="3" fontId="12" fillId="0" borderId="1" xfId="1" applyNumberFormat="1" applyFont="1" applyFill="1" applyBorder="1" applyAlignment="1" applyProtection="1">
      <alignment horizontal="center" vertical="center"/>
      <protection locked="0"/>
    </xf>
    <xf numFmtId="3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42" fillId="19" borderId="10" xfId="0" applyNumberFormat="1" applyFont="1" applyFill="1" applyBorder="1" applyAlignment="1" applyProtection="1">
      <alignment horizontal="center" vertical="center" wrapText="1"/>
      <protection hidden="1"/>
    </xf>
    <xf numFmtId="3" fontId="70" fillId="19" borderId="10" xfId="0" applyNumberFormat="1" applyFont="1" applyFill="1" applyBorder="1" applyAlignment="1" applyProtection="1">
      <alignment horizontal="center" vertical="center" wrapText="1"/>
      <protection hidden="1"/>
    </xf>
    <xf numFmtId="3" fontId="46" fillId="32" borderId="1" xfId="0" applyNumberFormat="1" applyFont="1" applyFill="1" applyBorder="1" applyAlignment="1" applyProtection="1">
      <alignment horizontal="center" vertical="center" wrapText="1"/>
      <protection hidden="1"/>
    </xf>
    <xf numFmtId="3" fontId="49" fillId="32" borderId="1" xfId="0" applyNumberFormat="1" applyFont="1" applyFill="1" applyBorder="1" applyAlignment="1" applyProtection="1">
      <alignment horizontal="center" vertical="center" wrapText="1"/>
      <protection hidden="1"/>
    </xf>
    <xf numFmtId="3" fontId="46" fillId="15" borderId="1" xfId="1" applyNumberFormat="1" applyFont="1" applyFill="1" applyBorder="1" applyAlignment="1" applyProtection="1">
      <alignment horizontal="center" vertical="center"/>
      <protection hidden="1"/>
    </xf>
    <xf numFmtId="3" fontId="20" fillId="3" borderId="1" xfId="1" applyNumberFormat="1" applyFont="1" applyFill="1" applyBorder="1" applyAlignment="1" applyProtection="1">
      <alignment horizontal="center" vertical="center"/>
      <protection locked="0"/>
    </xf>
    <xf numFmtId="3" fontId="53" fillId="0" borderId="1" xfId="1" applyNumberFormat="1" applyFont="1" applyFill="1" applyBorder="1" applyAlignment="1" applyProtection="1">
      <alignment horizontal="center" vertical="center"/>
      <protection locked="0"/>
    </xf>
    <xf numFmtId="3" fontId="37" fillId="0" borderId="1" xfId="1" applyNumberFormat="1" applyFont="1" applyFill="1" applyBorder="1" applyAlignment="1" applyProtection="1">
      <alignment horizontal="center" vertical="center"/>
      <protection locked="0"/>
    </xf>
    <xf numFmtId="3" fontId="20" fillId="0" borderId="1" xfId="1" applyNumberFormat="1" applyFont="1" applyFill="1" applyBorder="1" applyAlignment="1" applyProtection="1">
      <alignment horizontal="center" vertical="center"/>
      <protection locked="0"/>
    </xf>
    <xf numFmtId="3" fontId="36" fillId="6" borderId="1" xfId="0" applyNumberFormat="1" applyFont="1" applyFill="1" applyBorder="1" applyAlignment="1" applyProtection="1">
      <alignment horizontal="center" vertical="center"/>
      <protection hidden="1"/>
    </xf>
    <xf numFmtId="3" fontId="38" fillId="6" borderId="1" xfId="0" applyNumberFormat="1" applyFont="1" applyFill="1" applyBorder="1" applyAlignment="1" applyProtection="1">
      <alignment horizontal="center" vertical="center"/>
      <protection hidden="1"/>
    </xf>
    <xf numFmtId="3" fontId="46" fillId="14" borderId="1" xfId="0" applyNumberFormat="1" applyFont="1" applyFill="1" applyBorder="1" applyAlignment="1" applyProtection="1">
      <alignment horizontal="center" vertical="center"/>
      <protection hidden="1"/>
    </xf>
    <xf numFmtId="3" fontId="49" fillId="14" borderId="1" xfId="0" applyNumberFormat="1" applyFont="1" applyFill="1" applyBorder="1" applyAlignment="1" applyProtection="1">
      <alignment horizontal="center" vertical="center"/>
      <protection hidden="1"/>
    </xf>
    <xf numFmtId="3" fontId="36" fillId="15" borderId="1" xfId="0" applyNumberFormat="1" applyFont="1" applyFill="1" applyBorder="1" applyAlignment="1" applyProtection="1">
      <alignment horizontal="center" vertical="center"/>
      <protection hidden="1"/>
    </xf>
    <xf numFmtId="3" fontId="38" fillId="15" borderId="1" xfId="0" applyNumberFormat="1" applyFont="1" applyFill="1" applyBorder="1" applyAlignment="1" applyProtection="1">
      <alignment horizontal="center" vertical="center"/>
      <protection hidden="1"/>
    </xf>
    <xf numFmtId="3" fontId="53" fillId="14" borderId="1" xfId="0" applyNumberFormat="1" applyFont="1" applyFill="1" applyBorder="1" applyAlignment="1" applyProtection="1">
      <alignment horizontal="center" vertical="center"/>
      <protection hidden="1"/>
    </xf>
    <xf numFmtId="3" fontId="21" fillId="2" borderId="1" xfId="0" applyNumberFormat="1" applyFont="1" applyFill="1" applyBorder="1" applyAlignment="1" applyProtection="1">
      <alignment horizontal="center" vertical="center"/>
      <protection hidden="1"/>
    </xf>
    <xf numFmtId="3" fontId="52" fillId="14" borderId="1" xfId="0" applyNumberFormat="1" applyFont="1" applyFill="1" applyBorder="1" applyAlignment="1" applyProtection="1">
      <alignment horizontal="center" vertical="center"/>
      <protection hidden="1"/>
    </xf>
    <xf numFmtId="3" fontId="36" fillId="2" borderId="1" xfId="0" applyNumberFormat="1" applyFont="1" applyFill="1" applyBorder="1" applyAlignment="1" applyProtection="1">
      <alignment horizontal="center" vertical="center"/>
      <protection hidden="1"/>
    </xf>
    <xf numFmtId="3" fontId="27" fillId="3" borderId="1" xfId="0" applyNumberFormat="1" applyFont="1" applyFill="1" applyBorder="1" applyAlignment="1" applyProtection="1">
      <alignment horizontal="center" vertical="center"/>
      <protection locked="0"/>
    </xf>
    <xf numFmtId="3" fontId="41" fillId="3" borderId="1" xfId="0" applyNumberFormat="1" applyFont="1" applyFill="1" applyBorder="1" applyAlignment="1" applyProtection="1">
      <alignment horizontal="center" vertical="center"/>
      <protection locked="0"/>
    </xf>
    <xf numFmtId="3" fontId="20" fillId="3" borderId="1" xfId="0" applyNumberFormat="1" applyFont="1" applyFill="1" applyBorder="1" applyAlignment="1" applyProtection="1">
      <alignment horizontal="center" vertical="center"/>
      <protection locked="0"/>
    </xf>
    <xf numFmtId="3" fontId="44" fillId="0" borderId="1" xfId="0" applyNumberFormat="1" applyFont="1" applyBorder="1" applyAlignment="1" applyProtection="1">
      <alignment horizontal="center" vertical="center"/>
      <protection locked="0"/>
    </xf>
    <xf numFmtId="3" fontId="13" fillId="3" borderId="1" xfId="0" applyNumberFormat="1" applyFont="1" applyFill="1" applyBorder="1" applyAlignment="1" applyProtection="1">
      <alignment horizontal="center" vertical="center"/>
      <protection locked="0"/>
    </xf>
    <xf numFmtId="3" fontId="37" fillId="3" borderId="1" xfId="0" applyNumberFormat="1" applyFont="1" applyFill="1" applyBorder="1" applyAlignment="1" applyProtection="1">
      <alignment horizontal="center" vertical="center"/>
      <protection locked="0"/>
    </xf>
    <xf numFmtId="3" fontId="46" fillId="14" borderId="1" xfId="0" applyNumberFormat="1" applyFont="1" applyFill="1" applyBorder="1" applyAlignment="1" applyProtection="1">
      <alignment horizontal="center" vertical="center" wrapText="1"/>
      <protection hidden="1"/>
    </xf>
    <xf numFmtId="3" fontId="53" fillId="14" borderId="1" xfId="0" applyNumberFormat="1" applyFont="1" applyFill="1" applyBorder="1" applyAlignment="1" applyProtection="1">
      <alignment horizontal="center" vertical="center" wrapText="1"/>
      <protection hidden="1"/>
    </xf>
    <xf numFmtId="3" fontId="49" fillId="6" borderId="1" xfId="0" applyNumberFormat="1" applyFont="1" applyFill="1" applyBorder="1" applyAlignment="1" applyProtection="1">
      <alignment horizontal="center" vertical="center"/>
      <protection hidden="1"/>
    </xf>
    <xf numFmtId="3" fontId="49" fillId="14" borderId="1" xfId="0" applyNumberFormat="1" applyFont="1" applyFill="1" applyBorder="1" applyAlignment="1" applyProtection="1">
      <alignment horizontal="center" vertical="center" wrapText="1"/>
      <protection hidden="1"/>
    </xf>
    <xf numFmtId="3" fontId="46" fillId="15" borderId="1" xfId="1" applyNumberFormat="1" applyFont="1" applyFill="1" applyBorder="1" applyAlignment="1" applyProtection="1">
      <alignment horizontal="center" vertical="center" wrapText="1"/>
      <protection hidden="1"/>
    </xf>
    <xf numFmtId="3" fontId="53" fillId="15" borderId="1" xfId="1" applyNumberFormat="1" applyFont="1" applyFill="1" applyBorder="1" applyAlignment="1" applyProtection="1">
      <alignment horizontal="center" vertical="center" wrapText="1"/>
      <protection hidden="1"/>
    </xf>
    <xf numFmtId="3" fontId="48" fillId="3" borderId="1" xfId="1" applyNumberFormat="1" applyFont="1" applyFill="1" applyBorder="1" applyAlignment="1" applyProtection="1">
      <alignment horizontal="center" vertical="center"/>
      <protection locked="0"/>
    </xf>
    <xf numFmtId="3" fontId="46" fillId="0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hidden="1"/>
    </xf>
    <xf numFmtId="167" fontId="31" fillId="6" borderId="6" xfId="1" applyNumberFormat="1" applyFont="1" applyFill="1" applyBorder="1" applyAlignment="1" applyProtection="1">
      <alignment horizontal="center" vertical="center" wrapText="1"/>
      <protection hidden="1"/>
    </xf>
    <xf numFmtId="0" fontId="31" fillId="6" borderId="6" xfId="1" applyNumberFormat="1" applyFont="1" applyFill="1" applyBorder="1" applyAlignment="1" applyProtection="1">
      <alignment horizontal="center" vertical="center" wrapText="1"/>
      <protection hidden="1"/>
    </xf>
    <xf numFmtId="167" fontId="32" fillId="6" borderId="92" xfId="1" applyNumberFormat="1" applyFont="1" applyFill="1" applyBorder="1" applyAlignment="1" applyProtection="1">
      <alignment horizontal="center" vertical="center" wrapText="1"/>
      <protection hidden="1"/>
    </xf>
    <xf numFmtId="167" fontId="32" fillId="6" borderId="107" xfId="1" applyNumberFormat="1" applyFont="1" applyFill="1" applyBorder="1" applyAlignment="1" applyProtection="1">
      <alignment horizontal="center" vertical="center" wrapText="1"/>
      <protection hidden="1"/>
    </xf>
    <xf numFmtId="167" fontId="32" fillId="6" borderId="79" xfId="1" applyNumberFormat="1" applyFont="1" applyFill="1" applyBorder="1" applyAlignment="1" applyProtection="1">
      <alignment horizontal="center" vertical="center" wrapText="1"/>
      <protection hidden="1"/>
    </xf>
    <xf numFmtId="167" fontId="32" fillId="6" borderId="109" xfId="1" applyNumberFormat="1" applyFont="1" applyFill="1" applyBorder="1" applyAlignment="1" applyProtection="1">
      <alignment horizontal="center" vertical="center" wrapText="1"/>
      <protection hidden="1"/>
    </xf>
    <xf numFmtId="167" fontId="32" fillId="6" borderId="111" xfId="1" applyNumberFormat="1" applyFont="1" applyFill="1" applyBorder="1" applyAlignment="1" applyProtection="1">
      <alignment horizontal="center" vertical="center" wrapText="1"/>
      <protection hidden="1"/>
    </xf>
    <xf numFmtId="167" fontId="32" fillId="6" borderId="1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23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92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07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25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26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28" xfId="1" applyNumberFormat="1" applyFont="1" applyFill="1" applyBorder="1" applyAlignment="1" applyProtection="1">
      <alignment horizontal="center" vertical="center" wrapText="1"/>
      <protection hidden="1"/>
    </xf>
    <xf numFmtId="167" fontId="31" fillId="2" borderId="14" xfId="1" applyNumberFormat="1" applyFont="1" applyFill="1" applyBorder="1" applyAlignment="1" applyProtection="1">
      <alignment horizontal="center" vertical="center" wrapText="1"/>
      <protection hidden="1"/>
    </xf>
    <xf numFmtId="167" fontId="32" fillId="2" borderId="107" xfId="1" applyNumberFormat="1" applyFont="1" applyFill="1" applyBorder="1" applyAlignment="1" applyProtection="1">
      <alignment horizontal="center" vertical="center" wrapText="1"/>
      <protection hidden="1"/>
    </xf>
    <xf numFmtId="167" fontId="32" fillId="2" borderId="1" xfId="1" applyNumberFormat="1" applyFont="1" applyFill="1" applyBorder="1" applyAlignment="1" applyProtection="1">
      <alignment horizontal="center" vertical="center" wrapText="1"/>
      <protection hidden="1"/>
    </xf>
    <xf numFmtId="167" fontId="31" fillId="2" borderId="6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55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58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60" xfId="1" applyNumberFormat="1" applyFont="1" applyFill="1" applyBorder="1" applyAlignment="1" applyProtection="1">
      <alignment horizontal="center" vertical="center" wrapText="1"/>
      <protection hidden="1"/>
    </xf>
    <xf numFmtId="4" fontId="31" fillId="6" borderId="101" xfId="1" applyNumberFormat="1" applyFont="1" applyFill="1" applyBorder="1" applyAlignment="1" applyProtection="1">
      <alignment horizontal="center" vertical="center" wrapText="1"/>
      <protection hidden="1"/>
    </xf>
    <xf numFmtId="4" fontId="31" fillId="6" borderId="6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23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18" xfId="1" applyNumberFormat="1" applyFont="1" applyFill="1" applyBorder="1" applyAlignment="1" applyProtection="1">
      <alignment horizontal="center" vertical="center" wrapText="1"/>
      <protection hidden="1"/>
    </xf>
    <xf numFmtId="4" fontId="31" fillId="2" borderId="100" xfId="1" applyNumberFormat="1" applyFont="1" applyFill="1" applyBorder="1" applyAlignment="1" applyProtection="1">
      <alignment horizontal="center" vertical="center" wrapText="1"/>
      <protection hidden="1"/>
    </xf>
    <xf numFmtId="4" fontId="31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31" fillId="2" borderId="14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49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50" xfId="1" applyNumberFormat="1" applyFont="1" applyFill="1" applyBorder="1" applyAlignment="1" applyProtection="1">
      <alignment horizontal="center" vertical="center" wrapText="1"/>
      <protection hidden="1"/>
    </xf>
    <xf numFmtId="0" fontId="123" fillId="10" borderId="150" xfId="1" applyNumberFormat="1" applyFont="1" applyFill="1" applyBorder="1" applyAlignment="1" applyProtection="1">
      <alignment horizontal="center" vertical="center" wrapText="1"/>
      <protection hidden="1"/>
    </xf>
    <xf numFmtId="0" fontId="123" fillId="10" borderId="151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01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52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54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52" xfId="1" applyNumberFormat="1" applyFont="1" applyFill="1" applyBorder="1" applyAlignment="1" applyProtection="1">
      <alignment horizontal="center" vertical="center" wrapText="1"/>
      <protection hidden="1"/>
    </xf>
    <xf numFmtId="167" fontId="31" fillId="6" borderId="97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4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99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20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43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45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46" xfId="1" applyNumberFormat="1" applyFont="1" applyFill="1" applyBorder="1" applyAlignment="1" applyProtection="1">
      <alignment horizontal="center" vertical="center" wrapText="1"/>
      <protection hidden="1"/>
    </xf>
    <xf numFmtId="167" fontId="31" fillId="6" borderId="105" xfId="1" applyNumberFormat="1" applyFont="1" applyFill="1" applyBorder="1" applyAlignment="1" applyProtection="1">
      <alignment horizontal="center" vertical="center" wrapText="1"/>
      <protection hidden="1"/>
    </xf>
    <xf numFmtId="167" fontId="31" fillId="6" borderId="106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17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18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34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35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97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6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38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37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39" xfId="1" applyNumberFormat="1" applyFont="1" applyFill="1" applyBorder="1" applyAlignment="1" applyProtection="1">
      <alignment horizontal="center" vertical="center" wrapText="1"/>
      <protection hidden="1"/>
    </xf>
    <xf numFmtId="0" fontId="35" fillId="3" borderId="1" xfId="0" applyFont="1" applyFill="1" applyBorder="1" applyAlignment="1" applyProtection="1">
      <alignment horizontal="center" vertical="center"/>
      <protection locked="0"/>
    </xf>
    <xf numFmtId="0" fontId="35" fillId="3" borderId="95" xfId="0" applyFont="1" applyFill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167" fontId="35" fillId="0" borderId="97" xfId="1" applyNumberFormat="1" applyFont="1" applyBorder="1" applyAlignment="1" applyProtection="1">
      <alignment horizontal="center" vertical="center" wrapText="1"/>
      <protection locked="0"/>
    </xf>
    <xf numFmtId="167" fontId="35" fillId="0" borderId="6" xfId="1" applyNumberFormat="1" applyFont="1" applyBorder="1" applyAlignment="1" applyProtection="1">
      <alignment horizontal="center" vertical="center" wrapText="1"/>
      <protection locked="0"/>
    </xf>
    <xf numFmtId="167" fontId="35" fillId="0" borderId="4" xfId="1" applyNumberFormat="1" applyFont="1" applyBorder="1" applyAlignment="1" applyProtection="1">
      <alignment horizontal="center" vertical="center" wrapText="1"/>
      <protection locked="0"/>
    </xf>
    <xf numFmtId="167" fontId="35" fillId="0" borderId="5" xfId="1" applyNumberFormat="1" applyFont="1" applyBorder="1" applyAlignment="1" applyProtection="1">
      <alignment horizontal="center" vertical="center" wrapText="1"/>
      <protection locked="0"/>
    </xf>
    <xf numFmtId="167" fontId="35" fillId="0" borderId="1" xfId="1" applyNumberFormat="1" applyFont="1" applyBorder="1" applyAlignment="1" applyProtection="1">
      <alignment horizontal="center" vertical="center" wrapText="1"/>
      <protection locked="0"/>
    </xf>
    <xf numFmtId="4" fontId="35" fillId="0" borderId="99" xfId="1" applyNumberFormat="1" applyFont="1" applyBorder="1" applyAlignment="1" applyProtection="1">
      <alignment horizontal="center" vertical="center" wrapText="1"/>
      <protection locked="0"/>
    </xf>
    <xf numFmtId="4" fontId="35" fillId="0" borderId="6" xfId="1" applyNumberFormat="1" applyFont="1" applyBorder="1" applyAlignment="1" applyProtection="1">
      <alignment horizontal="center" vertical="center" wrapText="1"/>
      <protection locked="0"/>
    </xf>
    <xf numFmtId="4" fontId="35" fillId="0" borderId="4" xfId="1" applyNumberFormat="1" applyFont="1" applyBorder="1" applyAlignment="1" applyProtection="1">
      <alignment horizontal="center" vertical="center" wrapText="1"/>
      <protection locked="0"/>
    </xf>
    <xf numFmtId="4" fontId="35" fillId="0" borderId="120" xfId="1" applyNumberFormat="1" applyFont="1" applyBorder="1" applyAlignment="1" applyProtection="1">
      <alignment horizontal="center" vertical="center" wrapText="1"/>
      <protection locked="0"/>
    </xf>
    <xf numFmtId="4" fontId="35" fillId="0" borderId="118" xfId="1" applyNumberFormat="1" applyFont="1" applyBorder="1" applyAlignment="1" applyProtection="1">
      <alignment horizontal="center" vertical="center" wrapText="1"/>
      <protection locked="0"/>
    </xf>
    <xf numFmtId="4" fontId="32" fillId="0" borderId="101" xfId="1" applyNumberFormat="1" applyFont="1" applyFill="1" applyBorder="1" applyAlignment="1" applyProtection="1">
      <alignment horizontal="center" vertical="center" wrapText="1"/>
      <protection locked="0"/>
    </xf>
    <xf numFmtId="4" fontId="32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3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1" fillId="6" borderId="106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18" xfId="1" applyNumberFormat="1" applyFont="1" applyFill="1" applyBorder="1" applyAlignment="1" applyProtection="1">
      <alignment horizontal="center" vertical="center" wrapText="1"/>
      <protection hidden="1"/>
    </xf>
    <xf numFmtId="3" fontId="31" fillId="6" borderId="6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35" xfId="1" applyNumberFormat="1" applyFont="1" applyFill="1" applyBorder="1" applyAlignment="1" applyProtection="1">
      <alignment horizontal="center" vertical="center" wrapText="1"/>
      <protection hidden="1"/>
    </xf>
    <xf numFmtId="3" fontId="0" fillId="3" borderId="0" xfId="1" applyNumberFormat="1" applyFont="1" applyFill="1" applyAlignment="1">
      <alignment horizontal="center" vertical="center"/>
    </xf>
    <xf numFmtId="166" fontId="31" fillId="6" borderId="106" xfId="1" applyNumberFormat="1" applyFont="1" applyFill="1" applyBorder="1" applyAlignment="1" applyProtection="1">
      <alignment horizontal="center" vertical="center" wrapText="1"/>
      <protection hidden="1"/>
    </xf>
    <xf numFmtId="166" fontId="123" fillId="10" borderId="119" xfId="1" applyNumberFormat="1" applyFont="1" applyFill="1" applyBorder="1" applyAlignment="1" applyProtection="1">
      <alignment horizontal="center" vertical="center" wrapText="1"/>
      <protection hidden="1"/>
    </xf>
    <xf numFmtId="166" fontId="31" fillId="6" borderId="6" xfId="1" applyNumberFormat="1" applyFont="1" applyFill="1" applyBorder="1" applyAlignment="1" applyProtection="1">
      <alignment horizontal="center" vertical="center" wrapText="1"/>
      <protection hidden="1"/>
    </xf>
    <xf numFmtId="166" fontId="123" fillId="10" borderId="136" xfId="1" applyNumberFormat="1" applyFont="1" applyFill="1" applyBorder="1" applyAlignment="1" applyProtection="1">
      <alignment horizontal="center" vertical="center" wrapText="1"/>
      <protection hidden="1"/>
    </xf>
    <xf numFmtId="166" fontId="0" fillId="3" borderId="0" xfId="1" applyNumberFormat="1" applyFont="1" applyFill="1"/>
    <xf numFmtId="3" fontId="35" fillId="0" borderId="95" xfId="1" applyNumberFormat="1" applyFont="1" applyBorder="1" applyAlignment="1" applyProtection="1">
      <alignment horizontal="center" vertical="center" wrapText="1"/>
      <protection locked="0"/>
    </xf>
    <xf numFmtId="3" fontId="123" fillId="10" borderId="95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38" xfId="1" applyNumberFormat="1" applyFont="1" applyFill="1" applyBorder="1" applyAlignment="1" applyProtection="1">
      <alignment horizontal="center" vertical="center" wrapText="1"/>
      <protection hidden="1"/>
    </xf>
    <xf numFmtId="3" fontId="0" fillId="3" borderId="0" xfId="0" applyNumberFormat="1" applyFill="1"/>
    <xf numFmtId="3" fontId="35" fillId="0" borderId="1" xfId="1" applyNumberFormat="1" applyFont="1" applyBorder="1" applyAlignment="1" applyProtection="1">
      <alignment horizontal="center" vertical="center" wrapText="1"/>
      <protection locked="0"/>
    </xf>
    <xf numFmtId="3" fontId="123" fillId="10" borderId="6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39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21" xfId="1" applyNumberFormat="1" applyFont="1" applyFill="1" applyBorder="1" applyAlignment="1" applyProtection="1">
      <alignment horizontal="center" vertical="center" wrapText="1"/>
      <protection hidden="1"/>
    </xf>
    <xf numFmtId="3" fontId="31" fillId="2" borderId="1" xfId="1" applyNumberFormat="1" applyFont="1" applyFill="1" applyBorder="1" applyAlignment="1" applyProtection="1">
      <alignment horizontal="center" vertical="center" wrapText="1"/>
      <protection hidden="1"/>
    </xf>
    <xf numFmtId="3" fontId="31" fillId="2" borderId="4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56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57" xfId="1" applyNumberFormat="1" applyFont="1" applyFill="1" applyBorder="1" applyAlignment="1" applyProtection="1">
      <alignment horizontal="center" vertical="center" wrapText="1"/>
      <protection hidden="1"/>
    </xf>
    <xf numFmtId="3" fontId="32" fillId="6" borderId="93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93" xfId="1" applyNumberFormat="1" applyFont="1" applyFill="1" applyBorder="1" applyAlignment="1" applyProtection="1">
      <alignment horizontal="center" vertical="center" wrapText="1"/>
      <protection hidden="1"/>
    </xf>
    <xf numFmtId="3" fontId="32" fillId="2" borderId="130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59" xfId="1" applyNumberFormat="1" applyFont="1" applyFill="1" applyBorder="1" applyAlignment="1" applyProtection="1">
      <alignment horizontal="center" vertical="center" wrapText="1"/>
      <protection hidden="1"/>
    </xf>
    <xf numFmtId="3" fontId="32" fillId="6" borderId="79" xfId="1" applyNumberFormat="1" applyFont="1" applyFill="1" applyBorder="1" applyAlignment="1" applyProtection="1">
      <alignment horizontal="center" vertical="center" wrapText="1"/>
      <protection hidden="1"/>
    </xf>
    <xf numFmtId="3" fontId="32" fillId="6" borderId="102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2" xfId="1" applyNumberFormat="1" applyFont="1" applyFill="1" applyBorder="1" applyAlignment="1" applyProtection="1">
      <alignment horizontal="center" vertical="center" wrapText="1"/>
      <protection hidden="1"/>
    </xf>
    <xf numFmtId="3" fontId="32" fillId="2" borderId="1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60" xfId="1" applyNumberFormat="1" applyFont="1" applyFill="1" applyBorder="1" applyAlignment="1" applyProtection="1">
      <alignment horizontal="center" vertical="center" wrapText="1"/>
      <protection hidden="1"/>
    </xf>
    <xf numFmtId="3" fontId="32" fillId="6" borderId="108" xfId="1" applyNumberFormat="1" applyFont="1" applyFill="1" applyBorder="1" applyAlignment="1" applyProtection="1">
      <alignment horizontal="center" vertical="center" wrapText="1"/>
      <protection hidden="1"/>
    </xf>
    <xf numFmtId="3" fontId="32" fillId="2" borderId="108" xfId="1" applyNumberFormat="1" applyFont="1" applyFill="1" applyBorder="1" applyAlignment="1" applyProtection="1">
      <alignment horizontal="center" vertical="center" wrapText="1"/>
      <protection hidden="1"/>
    </xf>
    <xf numFmtId="3" fontId="32" fillId="6" borderId="109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02" xfId="1" applyNumberFormat="1" applyFont="1" applyFill="1" applyBorder="1" applyAlignment="1" applyProtection="1">
      <alignment horizontal="center" vertical="center" wrapText="1"/>
      <protection hidden="1"/>
    </xf>
    <xf numFmtId="3" fontId="32" fillId="6" borderId="110" xfId="1" applyNumberFormat="1" applyFont="1" applyFill="1" applyBorder="1" applyAlignment="1" applyProtection="1">
      <alignment horizontal="center" vertical="center" wrapText="1"/>
      <protection hidden="1"/>
    </xf>
    <xf numFmtId="3" fontId="32" fillId="6" borderId="115" xfId="1" applyNumberFormat="1" applyFont="1" applyFill="1" applyBorder="1" applyAlignment="1" applyProtection="1">
      <alignment horizontal="center" vertical="center" wrapText="1"/>
      <protection hidden="1"/>
    </xf>
    <xf numFmtId="3" fontId="32" fillId="6" borderId="1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27" xfId="1" applyNumberFormat="1" applyFont="1" applyFill="1" applyBorder="1" applyAlignment="1" applyProtection="1">
      <alignment horizontal="center" vertical="center" wrapText="1"/>
      <protection hidden="1"/>
    </xf>
    <xf numFmtId="3" fontId="32" fillId="6" borderId="112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29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61" xfId="1" applyNumberFormat="1" applyFont="1" applyFill="1" applyBorder="1" applyAlignment="1" applyProtection="1">
      <alignment horizontal="center" vertical="center" wrapText="1"/>
      <protection hidden="1"/>
    </xf>
    <xf numFmtId="167" fontId="43" fillId="10" borderId="164" xfId="1" applyNumberFormat="1" applyFont="1" applyFill="1" applyBorder="1" applyAlignment="1" applyProtection="1">
      <alignment horizontal="center" vertical="center" wrapText="1"/>
      <protection hidden="1"/>
    </xf>
    <xf numFmtId="3" fontId="43" fillId="10" borderId="165" xfId="1" applyNumberFormat="1" applyFont="1" applyFill="1" applyBorder="1" applyAlignment="1" applyProtection="1">
      <alignment horizontal="center" vertical="center" wrapText="1"/>
      <protection hidden="1"/>
    </xf>
    <xf numFmtId="166" fontId="43" fillId="10" borderId="165" xfId="1" applyNumberFormat="1" applyFont="1" applyFill="1" applyBorder="1" applyAlignment="1" applyProtection="1">
      <alignment horizontal="center" vertical="center" wrapText="1"/>
      <protection hidden="1"/>
    </xf>
    <xf numFmtId="0" fontId="43" fillId="10" borderId="165" xfId="1" applyNumberFormat="1" applyFont="1" applyFill="1" applyBorder="1" applyAlignment="1" applyProtection="1">
      <alignment horizontal="center" vertical="center" wrapText="1"/>
      <protection hidden="1"/>
    </xf>
    <xf numFmtId="3" fontId="43" fillId="10" borderId="164" xfId="1" applyNumberFormat="1" applyFont="1" applyFill="1" applyBorder="1" applyAlignment="1" applyProtection="1">
      <alignment horizontal="center" vertical="center" wrapText="1"/>
      <protection hidden="1"/>
    </xf>
    <xf numFmtId="3" fontId="43" fillId="10" borderId="166" xfId="1" applyNumberFormat="1" applyFont="1" applyFill="1" applyBorder="1" applyAlignment="1" applyProtection="1">
      <alignment horizontal="center" vertical="center" wrapText="1"/>
      <protection hidden="1"/>
    </xf>
    <xf numFmtId="0" fontId="113" fillId="3" borderId="0" xfId="0" applyFont="1" applyFill="1"/>
    <xf numFmtId="3" fontId="35" fillId="0" borderId="4" xfId="1" applyNumberFormat="1" applyFont="1" applyBorder="1" applyAlignment="1" applyProtection="1">
      <alignment horizontal="center" vertical="center" wrapText="1"/>
      <protection locked="0"/>
    </xf>
    <xf numFmtId="3" fontId="123" fillId="10" borderId="1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36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19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40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4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82" xfId="1" applyNumberFormat="1" applyFont="1" applyFill="1" applyBorder="1" applyAlignment="1" applyProtection="1">
      <alignment horizontal="center" vertical="center" wrapText="1"/>
      <protection hidden="1"/>
    </xf>
    <xf numFmtId="3" fontId="35" fillId="0" borderId="84" xfId="1" applyNumberFormat="1" applyFont="1" applyBorder="1" applyAlignment="1" applyProtection="1">
      <alignment horizontal="center" vertical="center" wrapText="1"/>
      <protection locked="0"/>
    </xf>
    <xf numFmtId="3" fontId="123" fillId="10" borderId="84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44" xfId="1" applyNumberFormat="1" applyFont="1" applyFill="1" applyBorder="1" applyAlignment="1" applyProtection="1">
      <alignment horizontal="center" vertical="center" wrapText="1"/>
      <protection hidden="1"/>
    </xf>
    <xf numFmtId="3" fontId="35" fillId="0" borderId="118" xfId="1" applyNumberFormat="1" applyFont="1" applyBorder="1" applyAlignment="1" applyProtection="1">
      <alignment horizontal="center" vertical="center" wrapText="1"/>
      <protection locked="0"/>
    </xf>
    <xf numFmtId="3" fontId="123" fillId="10" borderId="146" xfId="1" applyNumberFormat="1" applyFont="1" applyFill="1" applyBorder="1" applyAlignment="1" applyProtection="1">
      <alignment horizontal="center" vertical="center" wrapText="1"/>
      <protection hidden="1"/>
    </xf>
    <xf numFmtId="3" fontId="35" fillId="0" borderId="121" xfId="1" applyNumberFormat="1" applyFont="1" applyBorder="1" applyAlignment="1" applyProtection="1">
      <alignment horizontal="center" vertical="center" wrapText="1"/>
      <protection locked="0"/>
    </xf>
    <xf numFmtId="3" fontId="123" fillId="10" borderId="147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22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48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5" xfId="1" applyNumberFormat="1" applyFont="1" applyFill="1" applyBorder="1" applyAlignment="1" applyProtection="1">
      <alignment horizontal="center" vertical="center" wrapText="1"/>
      <protection hidden="1"/>
    </xf>
    <xf numFmtId="3" fontId="32" fillId="0" borderId="89" xfId="1" applyNumberFormat="1" applyFont="1" applyFill="1" applyBorder="1" applyAlignment="1" applyProtection="1">
      <alignment horizontal="center" vertical="center" wrapText="1"/>
      <protection locked="0"/>
    </xf>
    <xf numFmtId="3" fontId="32" fillId="2" borderId="89" xfId="1" applyNumberFormat="1" applyFont="1" applyFill="1" applyBorder="1" applyAlignment="1">
      <alignment horizontal="center" vertical="center" wrapText="1"/>
    </xf>
    <xf numFmtId="3" fontId="123" fillId="10" borderId="153" xfId="1" applyNumberFormat="1" applyFont="1" applyFill="1" applyBorder="1" applyAlignment="1" applyProtection="1">
      <alignment horizontal="center" vertical="center" wrapText="1"/>
      <protection hidden="1"/>
    </xf>
    <xf numFmtId="3" fontId="32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32" fillId="2" borderId="6" xfId="1" applyNumberFormat="1" applyFont="1" applyFill="1" applyBorder="1" applyAlignment="1">
      <alignment horizontal="center" vertical="center" wrapText="1"/>
    </xf>
    <xf numFmtId="3" fontId="123" fillId="10" borderId="154" xfId="1" applyNumberFormat="1" applyFont="1" applyFill="1" applyBorder="1" applyAlignment="1" applyProtection="1">
      <alignment horizontal="center" vertical="center" wrapText="1"/>
      <protection hidden="1"/>
    </xf>
    <xf numFmtId="3" fontId="32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123" fillId="10" borderId="124" xfId="1" applyNumberFormat="1" applyFont="1" applyFill="1" applyBorder="1" applyAlignment="1" applyProtection="1">
      <alignment horizontal="center" vertical="center" wrapText="1"/>
      <protection hidden="1"/>
    </xf>
    <xf numFmtId="3" fontId="32" fillId="2" borderId="4" xfId="1" applyNumberFormat="1" applyFont="1" applyFill="1" applyBorder="1" applyAlignment="1">
      <alignment horizontal="center" vertical="center" wrapText="1"/>
    </xf>
    <xf numFmtId="4" fontId="123" fillId="10" borderId="141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35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42" xfId="1" applyNumberFormat="1" applyFont="1" applyFill="1" applyBorder="1" applyAlignment="1" applyProtection="1">
      <alignment horizontal="center" vertical="center" wrapText="1"/>
      <protection hidden="1"/>
    </xf>
    <xf numFmtId="3" fontId="21" fillId="0" borderId="0" xfId="0" applyNumberFormat="1" applyFont="1" applyAlignment="1" applyProtection="1">
      <alignment horizontal="center" vertical="center" wrapText="1"/>
      <protection hidden="1"/>
    </xf>
    <xf numFmtId="3" fontId="13" fillId="2" borderId="1" xfId="1" applyNumberFormat="1" applyFont="1" applyFill="1" applyBorder="1" applyAlignment="1" applyProtection="1">
      <alignment horizontal="center" vertical="center"/>
      <protection locked="0"/>
    </xf>
    <xf numFmtId="3" fontId="45" fillId="6" borderId="1" xfId="1" applyNumberFormat="1" applyFont="1" applyFill="1" applyBorder="1" applyAlignment="1" applyProtection="1">
      <alignment horizontal="center" vertical="center"/>
      <protection hidden="1"/>
    </xf>
    <xf numFmtId="3" fontId="72" fillId="6" borderId="1" xfId="1" applyNumberFormat="1" applyFont="1" applyFill="1" applyBorder="1" applyAlignment="1" applyProtection="1">
      <alignment horizontal="center" vertical="center"/>
      <protection hidden="1"/>
    </xf>
    <xf numFmtId="9" fontId="113" fillId="6" borderId="1" xfId="3" applyFont="1" applyFill="1" applyBorder="1" applyAlignment="1" applyProtection="1">
      <alignment horizontal="center" vertical="center"/>
      <protection hidden="1"/>
    </xf>
    <xf numFmtId="3" fontId="23" fillId="6" borderId="1" xfId="1" applyNumberFormat="1" applyFont="1" applyFill="1" applyBorder="1" applyAlignment="1" applyProtection="1">
      <alignment horizontal="center" vertical="center"/>
      <protection hidden="1"/>
    </xf>
    <xf numFmtId="3" fontId="63" fillId="6" borderId="1" xfId="1" applyNumberFormat="1" applyFont="1" applyFill="1" applyBorder="1" applyAlignment="1" applyProtection="1">
      <alignment horizontal="center" vertical="center"/>
      <protection hidden="1"/>
    </xf>
    <xf numFmtId="0" fontId="63" fillId="12" borderId="1" xfId="0" applyFont="1" applyFill="1" applyBorder="1" applyAlignment="1" applyProtection="1">
      <alignment horizontal="left" vertical="top" wrapText="1"/>
      <protection hidden="1"/>
    </xf>
    <xf numFmtId="0" fontId="23" fillId="12" borderId="1" xfId="0" applyFont="1" applyFill="1" applyBorder="1" applyAlignment="1" applyProtection="1">
      <alignment horizontal="left" vertical="center"/>
      <protection hidden="1"/>
    </xf>
    <xf numFmtId="0" fontId="129" fillId="33" borderId="3" xfId="0" applyFont="1" applyFill="1" applyBorder="1" applyAlignment="1" applyProtection="1">
      <alignment horizontal="center"/>
      <protection hidden="1"/>
    </xf>
    <xf numFmtId="0" fontId="36" fillId="15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3" fontId="53" fillId="0" borderId="1" xfId="0" applyNumberFormat="1" applyFont="1" applyBorder="1" applyAlignment="1" applyProtection="1">
      <alignment horizontal="center" vertical="center"/>
      <protection locked="0"/>
    </xf>
    <xf numFmtId="3" fontId="53" fillId="0" borderId="1" xfId="0" applyNumberFormat="1" applyFont="1" applyBorder="1" applyAlignment="1" applyProtection="1">
      <alignment horizontal="center" vertical="center" wrapText="1"/>
      <protection locked="0"/>
    </xf>
    <xf numFmtId="3" fontId="38" fillId="14" borderId="1" xfId="0" applyNumberFormat="1" applyFont="1" applyFill="1" applyBorder="1" applyAlignment="1" applyProtection="1">
      <alignment horizontal="center" vertical="center"/>
      <protection hidden="1"/>
    </xf>
    <xf numFmtId="3" fontId="36" fillId="14" borderId="1" xfId="0" applyNumberFormat="1" applyFont="1" applyFill="1" applyBorder="1" applyAlignment="1" applyProtection="1">
      <alignment horizontal="center" vertical="center"/>
      <protection hidden="1"/>
    </xf>
    <xf numFmtId="0" fontId="42" fillId="19" borderId="1" xfId="0" applyFont="1" applyFill="1" applyBorder="1" applyAlignment="1">
      <alignment horizontal="left" vertical="center" wrapText="1"/>
    </xf>
    <xf numFmtId="3" fontId="49" fillId="34" borderId="1" xfId="1" applyNumberFormat="1" applyFont="1" applyFill="1" applyBorder="1" applyAlignment="1" applyProtection="1">
      <alignment horizontal="center" vertical="center" wrapText="1"/>
      <protection hidden="1"/>
    </xf>
    <xf numFmtId="3" fontId="92" fillId="7" borderId="1" xfId="0" applyNumberFormat="1" applyFont="1" applyFill="1" applyBorder="1" applyAlignment="1" applyProtection="1">
      <alignment horizontal="center" vertical="center" wrapText="1"/>
      <protection hidden="1"/>
    </xf>
    <xf numFmtId="3" fontId="49" fillId="35" borderId="1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5" xfId="1" applyNumberFormat="1" applyFont="1" applyFill="1" applyBorder="1" applyAlignment="1" applyProtection="1">
      <alignment horizontal="center" vertical="center" wrapText="1"/>
      <protection hidden="1"/>
    </xf>
    <xf numFmtId="167" fontId="123" fillId="10" borderId="156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67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68" xfId="1" applyNumberFormat="1" applyFont="1" applyFill="1" applyBorder="1" applyAlignment="1" applyProtection="1">
      <alignment horizontal="center" vertical="center" wrapText="1"/>
      <protection hidden="1"/>
    </xf>
    <xf numFmtId="3" fontId="31" fillId="6" borderId="84" xfId="1" applyNumberFormat="1" applyFont="1" applyFill="1" applyBorder="1" applyAlignment="1" applyProtection="1">
      <alignment horizontal="center" vertical="center" wrapText="1"/>
      <protection hidden="1"/>
    </xf>
    <xf numFmtId="4" fontId="123" fillId="10" borderId="170" xfId="1" applyNumberFormat="1" applyFont="1" applyFill="1" applyBorder="1" applyAlignment="1" applyProtection="1">
      <alignment horizontal="center" vertical="center" wrapText="1"/>
      <protection hidden="1"/>
    </xf>
    <xf numFmtId="0" fontId="33" fillId="13" borderId="171" xfId="0" applyFont="1" applyFill="1" applyBorder="1" applyAlignment="1">
      <alignment horizontal="center" vertical="center" wrapText="1"/>
    </xf>
    <xf numFmtId="0" fontId="33" fillId="13" borderId="172" xfId="0" applyFont="1" applyFill="1" applyBorder="1" applyAlignment="1">
      <alignment horizontal="center" vertical="center" wrapText="1"/>
    </xf>
    <xf numFmtId="4" fontId="32" fillId="0" borderId="173" xfId="1" applyNumberFormat="1" applyFont="1" applyFill="1" applyBorder="1" applyAlignment="1" applyProtection="1">
      <alignment horizontal="center" vertical="center" wrapText="1"/>
      <protection locked="0"/>
    </xf>
    <xf numFmtId="3" fontId="32" fillId="0" borderId="174" xfId="1" applyNumberFormat="1" applyFont="1" applyFill="1" applyBorder="1" applyAlignment="1" applyProtection="1">
      <alignment horizontal="center" vertical="center" wrapText="1"/>
      <protection locked="0"/>
    </xf>
    <xf numFmtId="4" fontId="123" fillId="10" borderId="173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74" xfId="1" applyNumberFormat="1" applyFont="1" applyFill="1" applyBorder="1" applyAlignment="1" applyProtection="1">
      <alignment horizontal="center" vertical="center" wrapText="1"/>
      <protection hidden="1"/>
    </xf>
    <xf numFmtId="4" fontId="32" fillId="2" borderId="173" xfId="1" applyNumberFormat="1" applyFont="1" applyFill="1" applyBorder="1" applyAlignment="1">
      <alignment horizontal="center" vertical="center" wrapText="1"/>
    </xf>
    <xf numFmtId="3" fontId="32" fillId="2" borderId="174" xfId="1" applyNumberFormat="1" applyFont="1" applyFill="1" applyBorder="1" applyAlignment="1">
      <alignment horizontal="center" vertical="center" wrapText="1"/>
    </xf>
    <xf numFmtId="4" fontId="123" fillId="10" borderId="175" xfId="1" applyNumberFormat="1" applyFont="1" applyFill="1" applyBorder="1" applyAlignment="1" applyProtection="1">
      <alignment horizontal="center" vertical="center" wrapText="1"/>
      <protection hidden="1"/>
    </xf>
    <xf numFmtId="3" fontId="123" fillId="10" borderId="176" xfId="1" applyNumberFormat="1" applyFont="1" applyFill="1" applyBorder="1" applyAlignment="1" applyProtection="1">
      <alignment horizontal="center" vertical="center" wrapText="1"/>
      <protection hidden="1"/>
    </xf>
    <xf numFmtId="3" fontId="31" fillId="2" borderId="14" xfId="1" applyNumberFormat="1" applyFont="1" applyFill="1" applyBorder="1" applyAlignment="1" applyProtection="1">
      <alignment horizontal="center" vertical="center" wrapText="1"/>
      <protection hidden="1"/>
    </xf>
    <xf numFmtId="3" fontId="44" fillId="3" borderId="1" xfId="0" applyNumberFormat="1" applyFont="1" applyFill="1" applyBorder="1" applyAlignment="1" applyProtection="1">
      <alignment horizontal="center" vertical="center"/>
      <protection locked="0"/>
    </xf>
    <xf numFmtId="3" fontId="143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left" vertical="center"/>
    </xf>
    <xf numFmtId="0" fontId="1" fillId="3" borderId="0" xfId="0" applyFont="1" applyFill="1"/>
    <xf numFmtId="0" fontId="1" fillId="3" borderId="15" xfId="0" applyFont="1" applyFill="1" applyBorder="1"/>
    <xf numFmtId="3" fontId="70" fillId="0" borderId="0" xfId="0" applyNumberFormat="1" applyFont="1" applyAlignment="1" applyProtection="1">
      <alignment horizontal="center" vertical="center" wrapText="1"/>
      <protection hidden="1"/>
    </xf>
    <xf numFmtId="164" fontId="2" fillId="50" borderId="1" xfId="1" applyNumberFormat="1" applyFont="1" applyFill="1" applyBorder="1" applyAlignment="1" applyProtection="1">
      <alignment horizontal="center" vertical="center"/>
      <protection hidden="1"/>
    </xf>
    <xf numFmtId="164" fontId="2" fillId="2" borderId="1" xfId="1" applyNumberFormat="1" applyFont="1" applyFill="1" applyBorder="1" applyAlignment="1" applyProtection="1">
      <alignment horizontal="center" vertical="center"/>
      <protection hidden="1"/>
    </xf>
    <xf numFmtId="164" fontId="2" fillId="50" borderId="1" xfId="1" applyNumberFormat="1" applyFont="1" applyFill="1" applyBorder="1" applyAlignment="1" applyProtection="1">
      <alignment horizontal="center" vertical="center" wrapText="1"/>
      <protection hidden="1"/>
    </xf>
    <xf numFmtId="0" fontId="21" fillId="3" borderId="15" xfId="2" applyFont="1" applyFill="1" applyBorder="1" applyAlignment="1">
      <alignment horizontal="center" vertical="center" wrapText="1"/>
    </xf>
    <xf numFmtId="0" fontId="83" fillId="5" borderId="17" xfId="4" applyFont="1" applyFill="1" applyBorder="1" applyAlignment="1">
      <alignment horizontal="left" vertical="center" wrapText="1"/>
    </xf>
    <xf numFmtId="0" fontId="83" fillId="5" borderId="18" xfId="4" applyFont="1" applyFill="1" applyBorder="1" applyAlignment="1">
      <alignment horizontal="left" vertical="center" wrapText="1"/>
    </xf>
    <xf numFmtId="0" fontId="71" fillId="6" borderId="1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49" fontId="66" fillId="19" borderId="1" xfId="0" applyNumberFormat="1" applyFont="1" applyFill="1" applyBorder="1" applyAlignment="1" applyProtection="1">
      <alignment horizontal="center" vertical="center" wrapText="1"/>
      <protection hidden="1"/>
    </xf>
    <xf numFmtId="0" fontId="93" fillId="6" borderId="2" xfId="0" applyFont="1" applyFill="1" applyBorder="1" applyAlignment="1">
      <alignment horizontal="center" vertical="center" wrapText="1"/>
    </xf>
    <xf numFmtId="0" fontId="93" fillId="6" borderId="3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64" fillId="11" borderId="1" xfId="0" applyFont="1" applyFill="1" applyBorder="1" applyAlignment="1">
      <alignment horizontal="center" vertical="center" wrapText="1"/>
    </xf>
    <xf numFmtId="0" fontId="66" fillId="20" borderId="1" xfId="0" applyFont="1" applyFill="1" applyBorder="1" applyAlignment="1" applyProtection="1">
      <alignment horizontal="center" vertical="center" wrapText="1"/>
      <protection hidden="1"/>
    </xf>
    <xf numFmtId="0" fontId="88" fillId="22" borderId="5" xfId="0" applyFont="1" applyFill="1" applyBorder="1" applyAlignment="1">
      <alignment horizontal="left" vertical="center" wrapText="1"/>
    </xf>
    <xf numFmtId="0" fontId="88" fillId="22" borderId="6" xfId="0" applyFont="1" applyFill="1" applyBorder="1" applyAlignment="1">
      <alignment horizontal="left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11" fillId="24" borderId="2" xfId="0" applyFont="1" applyFill="1" applyBorder="1" applyAlignment="1">
      <alignment horizontal="center" vertical="center" wrapText="1"/>
    </xf>
    <xf numFmtId="0" fontId="11" fillId="24" borderId="3" xfId="0" applyFont="1" applyFill="1" applyBorder="1" applyAlignment="1">
      <alignment horizontal="center" vertical="center" wrapText="1"/>
    </xf>
    <xf numFmtId="0" fontId="11" fillId="28" borderId="1" xfId="0" applyFont="1" applyFill="1" applyBorder="1" applyAlignment="1">
      <alignment horizontal="center" vertical="center" wrapText="1"/>
    </xf>
    <xf numFmtId="0" fontId="11" fillId="26" borderId="1" xfId="0" applyFont="1" applyFill="1" applyBorder="1" applyAlignment="1">
      <alignment horizontal="center" vertical="center" wrapText="1"/>
    </xf>
    <xf numFmtId="0" fontId="11" fillId="25" borderId="12" xfId="0" applyFont="1" applyFill="1" applyBorder="1" applyAlignment="1">
      <alignment horizontal="center" vertical="center" wrapText="1"/>
    </xf>
    <xf numFmtId="0" fontId="11" fillId="25" borderId="13" xfId="0" applyFont="1" applyFill="1" applyBorder="1" applyAlignment="1">
      <alignment horizontal="center" vertical="center" wrapText="1"/>
    </xf>
    <xf numFmtId="0" fontId="11" fillId="25" borderId="11" xfId="0" applyFont="1" applyFill="1" applyBorder="1" applyAlignment="1">
      <alignment horizontal="center" vertical="center" wrapText="1"/>
    </xf>
    <xf numFmtId="0" fontId="11" fillId="25" borderId="14" xfId="0" applyFont="1" applyFill="1" applyBorder="1" applyAlignment="1">
      <alignment horizontal="center" vertical="center" wrapText="1"/>
    </xf>
    <xf numFmtId="0" fontId="11" fillId="28" borderId="2" xfId="0" applyFont="1" applyFill="1" applyBorder="1" applyAlignment="1">
      <alignment horizontal="center" vertical="center" wrapText="1"/>
    </xf>
    <xf numFmtId="0" fontId="11" fillId="28" borderId="3" xfId="0" applyFont="1" applyFill="1" applyBorder="1" applyAlignment="1">
      <alignment horizontal="center" vertical="center" wrapText="1"/>
    </xf>
    <xf numFmtId="0" fontId="11" fillId="28" borderId="5" xfId="0" applyFont="1" applyFill="1" applyBorder="1" applyAlignment="1">
      <alignment horizontal="center" vertical="center" wrapText="1"/>
    </xf>
    <xf numFmtId="0" fontId="11" fillId="28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1" fillId="16" borderId="1" xfId="0" applyFont="1" applyFill="1" applyBorder="1" applyAlignment="1">
      <alignment horizontal="left" vertical="center" wrapText="1"/>
    </xf>
    <xf numFmtId="0" fontId="42" fillId="16" borderId="4" xfId="0" applyFont="1" applyFill="1" applyBorder="1" applyAlignment="1">
      <alignment horizontal="left" vertical="center" wrapText="1"/>
    </xf>
    <xf numFmtId="0" fontId="42" fillId="16" borderId="14" xfId="0" applyFont="1" applyFill="1" applyBorder="1" applyAlignment="1">
      <alignment horizontal="left" vertical="center" wrapText="1"/>
    </xf>
    <xf numFmtId="0" fontId="11" fillId="23" borderId="12" xfId="0" applyFont="1" applyFill="1" applyBorder="1" applyAlignment="1">
      <alignment horizontal="center" vertical="center" wrapText="1"/>
    </xf>
    <xf numFmtId="0" fontId="11" fillId="23" borderId="13" xfId="0" applyFont="1" applyFill="1" applyBorder="1" applyAlignment="1">
      <alignment horizontal="center" vertical="center" wrapText="1"/>
    </xf>
    <xf numFmtId="0" fontId="11" fillId="23" borderId="11" xfId="0" applyFont="1" applyFill="1" applyBorder="1" applyAlignment="1">
      <alignment horizontal="center" vertical="center" wrapText="1"/>
    </xf>
    <xf numFmtId="0" fontId="11" fillId="23" borderId="14" xfId="0" applyFont="1" applyFill="1" applyBorder="1" applyAlignment="1">
      <alignment horizontal="center" vertical="center" wrapText="1"/>
    </xf>
    <xf numFmtId="0" fontId="11" fillId="20" borderId="4" xfId="0" applyFont="1" applyFill="1" applyBorder="1" applyAlignment="1">
      <alignment horizontal="center" vertical="center" wrapText="1"/>
    </xf>
    <xf numFmtId="0" fontId="11" fillId="20" borderId="5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11" fillId="31" borderId="2" xfId="0" applyFont="1" applyFill="1" applyBorder="1" applyAlignment="1">
      <alignment horizontal="center" vertical="center" wrapText="1"/>
    </xf>
    <xf numFmtId="0" fontId="11" fillId="31" borderId="3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36" fillId="14" borderId="1" xfId="0" applyFont="1" applyFill="1" applyBorder="1" applyAlignment="1">
      <alignment horizontal="center" vertical="center"/>
    </xf>
    <xf numFmtId="0" fontId="46" fillId="17" borderId="1" xfId="0" applyFont="1" applyFill="1" applyBorder="1" applyAlignment="1">
      <alignment horizontal="center" vertical="center" wrapText="1"/>
    </xf>
    <xf numFmtId="0" fontId="36" fillId="15" borderId="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3" borderId="9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28" fillId="15" borderId="1" xfId="0" applyFont="1" applyFill="1" applyBorder="1" applyAlignment="1">
      <alignment horizontal="center" vertical="center"/>
    </xf>
    <xf numFmtId="0" fontId="38" fillId="15" borderId="1" xfId="0" applyFont="1" applyFill="1" applyBorder="1" applyAlignment="1">
      <alignment horizontal="center" vertical="center" wrapText="1"/>
    </xf>
    <xf numFmtId="0" fontId="56" fillId="6" borderId="1" xfId="0" applyFont="1" applyFill="1" applyBorder="1" applyAlignment="1">
      <alignment horizontal="center" vertical="center" wrapText="1"/>
    </xf>
    <xf numFmtId="0" fontId="67" fillId="14" borderId="1" xfId="0" applyFont="1" applyFill="1" applyBorder="1" applyAlignment="1">
      <alignment horizontal="center" vertical="center" wrapText="1"/>
    </xf>
    <xf numFmtId="0" fontId="67" fillId="15" borderId="1" xfId="0" applyFont="1" applyFill="1" applyBorder="1" applyAlignment="1">
      <alignment horizontal="center" vertical="center" wrapText="1"/>
    </xf>
    <xf numFmtId="0" fontId="67" fillId="2" borderId="1" xfId="0" applyFont="1" applyFill="1" applyBorder="1" applyAlignment="1">
      <alignment horizontal="center" vertical="center" wrapText="1"/>
    </xf>
    <xf numFmtId="3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44" fillId="0" borderId="1" xfId="1" applyNumberFormat="1" applyFont="1" applyFill="1" applyBorder="1" applyAlignment="1" applyProtection="1">
      <alignment horizontal="center" vertical="center"/>
      <protection locked="0"/>
    </xf>
    <xf numFmtId="0" fontId="65" fillId="5" borderId="1" xfId="0" applyFont="1" applyFill="1" applyBorder="1" applyAlignment="1">
      <alignment horizontal="center" vertical="center" wrapText="1"/>
    </xf>
    <xf numFmtId="3" fontId="51" fillId="2" borderId="1" xfId="1" applyNumberFormat="1" applyFont="1" applyFill="1" applyBorder="1" applyAlignment="1">
      <alignment horizontal="center" vertical="center" wrapText="1"/>
    </xf>
    <xf numFmtId="3" fontId="44" fillId="2" borderId="1" xfId="1" applyNumberFormat="1" applyFont="1" applyFill="1" applyBorder="1" applyAlignment="1">
      <alignment horizontal="center" vertical="center"/>
    </xf>
    <xf numFmtId="3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6" fillId="30" borderId="1" xfId="0" applyFont="1" applyFill="1" applyBorder="1" applyAlignment="1">
      <alignment horizontal="center" vertical="center" wrapText="1"/>
    </xf>
    <xf numFmtId="0" fontId="36" fillId="15" borderId="1" xfId="0" applyFont="1" applyFill="1" applyBorder="1" applyAlignment="1" applyProtection="1">
      <alignment horizontal="center" vertical="center" wrapText="1"/>
      <protection locked="0"/>
    </xf>
    <xf numFmtId="0" fontId="64" fillId="9" borderId="1" xfId="0" applyFont="1" applyFill="1" applyBorder="1" applyAlignment="1">
      <alignment horizontal="center" vertical="center"/>
    </xf>
    <xf numFmtId="0" fontId="66" fillId="19" borderId="1" xfId="0" applyFont="1" applyFill="1" applyBorder="1" applyAlignment="1" applyProtection="1">
      <alignment horizontal="center" vertical="center"/>
      <protection hidden="1"/>
    </xf>
    <xf numFmtId="0" fontId="103" fillId="5" borderId="1" xfId="0" applyFont="1" applyFill="1" applyBorder="1" applyAlignment="1">
      <alignment horizontal="center" vertical="center" wrapText="1"/>
    </xf>
    <xf numFmtId="0" fontId="67" fillId="29" borderId="1" xfId="0" applyFont="1" applyFill="1" applyBorder="1" applyAlignment="1">
      <alignment horizontal="center" vertical="center" wrapText="1"/>
    </xf>
    <xf numFmtId="0" fontId="36" fillId="29" borderId="1" xfId="0" applyFont="1" applyFill="1" applyBorder="1" applyAlignment="1">
      <alignment horizontal="center" vertical="center"/>
    </xf>
    <xf numFmtId="0" fontId="38" fillId="15" borderId="1" xfId="0" applyFont="1" applyFill="1" applyBorder="1" applyAlignment="1" applyProtection="1">
      <alignment horizontal="center" vertical="center" wrapText="1"/>
      <protection locked="0"/>
    </xf>
    <xf numFmtId="0" fontId="28" fillId="15" borderId="1" xfId="0" applyFont="1" applyFill="1" applyBorder="1" applyAlignment="1" applyProtection="1">
      <alignment horizontal="center" vertical="center"/>
      <protection locked="0"/>
    </xf>
    <xf numFmtId="3" fontId="51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/>
    </xf>
    <xf numFmtId="0" fontId="36" fillId="14" borderId="4" xfId="0" applyFont="1" applyFill="1" applyBorder="1" applyAlignment="1">
      <alignment horizontal="center" vertical="center"/>
    </xf>
    <xf numFmtId="0" fontId="36" fillId="14" borderId="5" xfId="0" applyFont="1" applyFill="1" applyBorder="1" applyAlignment="1">
      <alignment horizontal="center" vertical="center"/>
    </xf>
    <xf numFmtId="3" fontId="37" fillId="0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3" fontId="37" fillId="2" borderId="1" xfId="1" applyNumberFormat="1" applyFont="1" applyFill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64" fillId="9" borderId="9" xfId="0" applyFont="1" applyFill="1" applyBorder="1" applyAlignment="1">
      <alignment horizontal="center" vertical="center"/>
    </xf>
    <xf numFmtId="0" fontId="64" fillId="9" borderId="0" xfId="0" applyFont="1" applyFill="1" applyAlignment="1">
      <alignment horizontal="center" vertical="center"/>
    </xf>
    <xf numFmtId="0" fontId="66" fillId="19" borderId="9" xfId="0" applyFont="1" applyFill="1" applyBorder="1" applyAlignment="1" applyProtection="1">
      <alignment horizontal="center" vertical="center"/>
      <protection hidden="1"/>
    </xf>
    <xf numFmtId="0" fontId="66" fillId="19" borderId="0" xfId="0" applyFont="1" applyFill="1" applyAlignment="1" applyProtection="1">
      <alignment horizontal="center" vertical="center"/>
      <protection hidden="1"/>
    </xf>
    <xf numFmtId="0" fontId="36" fillId="0" borderId="11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46" fillId="14" borderId="1" xfId="0" applyFont="1" applyFill="1" applyBorder="1" applyAlignment="1">
      <alignment horizontal="center" vertical="center" wrapText="1"/>
    </xf>
    <xf numFmtId="3" fontId="44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67" fillId="6" borderId="1" xfId="0" applyFont="1" applyFill="1" applyBorder="1" applyAlignment="1">
      <alignment horizontal="center" vertical="center" wrapText="1"/>
    </xf>
    <xf numFmtId="0" fontId="67" fillId="15" borderId="4" xfId="0" applyFont="1" applyFill="1" applyBorder="1" applyAlignment="1">
      <alignment horizontal="center" vertical="center" wrapText="1"/>
    </xf>
    <xf numFmtId="0" fontId="67" fillId="15" borderId="5" xfId="0" applyFont="1" applyFill="1" applyBorder="1" applyAlignment="1">
      <alignment horizontal="center" vertical="center" wrapText="1"/>
    </xf>
    <xf numFmtId="0" fontId="67" fillId="15" borderId="6" xfId="0" applyFont="1" applyFill="1" applyBorder="1" applyAlignment="1">
      <alignment horizontal="center" vertical="center" wrapText="1"/>
    </xf>
    <xf numFmtId="0" fontId="65" fillId="5" borderId="1" xfId="0" applyFont="1" applyFill="1" applyBorder="1" applyAlignment="1">
      <alignment horizontal="center" vertical="center"/>
    </xf>
    <xf numFmtId="0" fontId="67" fillId="14" borderId="1" xfId="0" applyFont="1" applyFill="1" applyBorder="1" applyAlignment="1">
      <alignment horizontal="center" vertical="center"/>
    </xf>
    <xf numFmtId="0" fontId="64" fillId="9" borderId="4" xfId="0" applyFont="1" applyFill="1" applyBorder="1" applyAlignment="1">
      <alignment horizontal="center" vertical="center"/>
    </xf>
    <xf numFmtId="0" fontId="64" fillId="9" borderId="5" xfId="0" applyFont="1" applyFill="1" applyBorder="1" applyAlignment="1">
      <alignment horizontal="center" vertical="center"/>
    </xf>
    <xf numFmtId="0" fontId="64" fillId="9" borderId="6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5" fillId="3" borderId="12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36" fillId="6" borderId="1" xfId="0" applyFont="1" applyFill="1" applyBorder="1" applyAlignment="1">
      <alignment horizontal="center" vertical="center"/>
    </xf>
    <xf numFmtId="0" fontId="46" fillId="15" borderId="1" xfId="0" applyFont="1" applyFill="1" applyBorder="1" applyAlignment="1">
      <alignment horizontal="center" vertical="center"/>
    </xf>
    <xf numFmtId="0" fontId="53" fillId="14" borderId="1" xfId="0" applyFont="1" applyFill="1" applyBorder="1" applyAlignment="1">
      <alignment horizontal="center" vertical="center" wrapText="1"/>
    </xf>
    <xf numFmtId="0" fontId="46" fillId="29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0" fontId="46" fillId="15" borderId="1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46" fillId="2" borderId="12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0" fontId="46" fillId="2" borderId="15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 wrapText="1"/>
    </xf>
    <xf numFmtId="0" fontId="46" fillId="2" borderId="7" xfId="0" applyFont="1" applyFill="1" applyBorder="1" applyAlignment="1">
      <alignment horizontal="center" vertical="center" wrapText="1"/>
    </xf>
    <xf numFmtId="0" fontId="46" fillId="2" borderId="1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53" fillId="15" borderId="1" xfId="0" applyFont="1" applyFill="1" applyBorder="1" applyAlignment="1">
      <alignment horizontal="center" vertical="center" wrapText="1"/>
    </xf>
    <xf numFmtId="3" fontId="5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3" fillId="2" borderId="1" xfId="0" applyFont="1" applyFill="1" applyBorder="1" applyAlignment="1">
      <alignment vertical="center" wrapText="1"/>
    </xf>
    <xf numFmtId="0" fontId="49" fillId="15" borderId="1" xfId="0" applyFont="1" applyFill="1" applyBorder="1" applyAlignment="1">
      <alignment horizontal="center" vertical="center" wrapText="1"/>
    </xf>
    <xf numFmtId="0" fontId="46" fillId="14" borderId="1" xfId="0" applyFont="1" applyFill="1" applyBorder="1" applyAlignment="1">
      <alignment horizontal="center" vertical="center"/>
    </xf>
    <xf numFmtId="0" fontId="38" fillId="14" borderId="1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vertical="center" wrapText="1"/>
    </xf>
    <xf numFmtId="0" fontId="49" fillId="2" borderId="1" xfId="0" applyFont="1" applyFill="1" applyBorder="1" applyAlignment="1">
      <alignment vertical="center" wrapText="1"/>
    </xf>
    <xf numFmtId="3" fontId="53" fillId="0" borderId="1" xfId="1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>
      <alignment horizontal="center" vertical="center" wrapText="1"/>
    </xf>
    <xf numFmtId="0" fontId="65" fillId="5" borderId="4" xfId="0" applyFont="1" applyFill="1" applyBorder="1" applyAlignment="1">
      <alignment horizontal="center" vertical="center" wrapText="1"/>
    </xf>
    <xf numFmtId="0" fontId="65" fillId="5" borderId="5" xfId="0" applyFont="1" applyFill="1" applyBorder="1" applyAlignment="1">
      <alignment horizontal="center" vertical="center" wrapText="1"/>
    </xf>
    <xf numFmtId="0" fontId="65" fillId="5" borderId="6" xfId="0" applyFont="1" applyFill="1" applyBorder="1" applyAlignment="1">
      <alignment horizontal="center" vertical="center" wrapText="1"/>
    </xf>
    <xf numFmtId="0" fontId="64" fillId="9" borderId="4" xfId="0" applyFont="1" applyFill="1" applyBorder="1" applyAlignment="1">
      <alignment horizontal="center" vertical="center" wrapText="1"/>
    </xf>
    <xf numFmtId="0" fontId="64" fillId="9" borderId="5" xfId="0" applyFont="1" applyFill="1" applyBorder="1" applyAlignment="1">
      <alignment horizontal="center" vertical="center" wrapText="1"/>
    </xf>
    <xf numFmtId="0" fontId="64" fillId="9" borderId="6" xfId="0" applyFont="1" applyFill="1" applyBorder="1" applyAlignment="1">
      <alignment horizontal="center" vertical="center" wrapText="1"/>
    </xf>
    <xf numFmtId="0" fontId="66" fillId="19" borderId="4" xfId="0" applyFont="1" applyFill="1" applyBorder="1" applyAlignment="1" applyProtection="1">
      <alignment horizontal="center" vertical="center"/>
      <protection hidden="1"/>
    </xf>
    <xf numFmtId="0" fontId="66" fillId="19" borderId="5" xfId="0" applyFont="1" applyFill="1" applyBorder="1" applyAlignment="1" applyProtection="1">
      <alignment horizontal="center" vertical="center"/>
      <protection hidden="1"/>
    </xf>
    <xf numFmtId="0" fontId="66" fillId="19" borderId="6" xfId="0" applyFont="1" applyFill="1" applyBorder="1" applyAlignment="1" applyProtection="1">
      <alignment horizontal="center" vertical="center"/>
      <protection hidden="1"/>
    </xf>
    <xf numFmtId="0" fontId="36" fillId="15" borderId="4" xfId="0" applyFont="1" applyFill="1" applyBorder="1" applyAlignment="1">
      <alignment horizontal="center" vertical="center" wrapText="1"/>
    </xf>
    <xf numFmtId="0" fontId="36" fillId="15" borderId="5" xfId="0" applyFont="1" applyFill="1" applyBorder="1" applyAlignment="1">
      <alignment horizontal="center" vertical="center" wrapText="1"/>
    </xf>
    <xf numFmtId="0" fontId="36" fillId="15" borderId="6" xfId="0" applyFont="1" applyFill="1" applyBorder="1" applyAlignment="1">
      <alignment horizontal="center" vertical="center" wrapText="1"/>
    </xf>
    <xf numFmtId="0" fontId="31" fillId="7" borderId="74" xfId="0" applyFont="1" applyFill="1" applyBorder="1" applyAlignment="1">
      <alignment horizontal="center" vertical="center" wrapText="1"/>
    </xf>
    <xf numFmtId="0" fontId="31" fillId="7" borderId="76" xfId="0" applyFont="1" applyFill="1" applyBorder="1" applyAlignment="1">
      <alignment horizontal="center" vertical="center" wrapText="1"/>
    </xf>
    <xf numFmtId="0" fontId="31" fillId="7" borderId="77" xfId="0" applyFont="1" applyFill="1" applyBorder="1" applyAlignment="1">
      <alignment horizontal="center" vertical="center" wrapText="1"/>
    </xf>
    <xf numFmtId="0" fontId="31" fillId="46" borderId="81" xfId="0" applyFont="1" applyFill="1" applyBorder="1" applyAlignment="1">
      <alignment horizontal="center" vertical="center" wrapText="1"/>
    </xf>
    <xf numFmtId="0" fontId="31" fillId="46" borderId="82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1" fillId="7" borderId="75" xfId="0" applyFont="1" applyFill="1" applyBorder="1" applyAlignment="1">
      <alignment horizontal="center" vertical="center" wrapText="1"/>
    </xf>
    <xf numFmtId="0" fontId="31" fillId="45" borderId="67" xfId="0" applyFont="1" applyFill="1" applyBorder="1" applyAlignment="1">
      <alignment horizontal="center" vertical="center" wrapText="1"/>
    </xf>
    <xf numFmtId="0" fontId="31" fillId="45" borderId="68" xfId="0" applyFont="1" applyFill="1" applyBorder="1" applyAlignment="1">
      <alignment horizontal="center" vertical="center" wrapText="1"/>
    </xf>
    <xf numFmtId="0" fontId="31" fillId="45" borderId="1" xfId="0" applyFont="1" applyFill="1" applyBorder="1" applyAlignment="1">
      <alignment horizontal="center" vertical="center" wrapText="1"/>
    </xf>
    <xf numFmtId="0" fontId="31" fillId="45" borderId="89" xfId="0" applyFont="1" applyFill="1" applyBorder="1" applyAlignment="1">
      <alignment horizontal="center" vertical="center" wrapText="1"/>
    </xf>
    <xf numFmtId="0" fontId="31" fillId="48" borderId="69" xfId="0" applyFont="1" applyFill="1" applyBorder="1" applyAlignment="1">
      <alignment horizontal="center" vertical="center" wrapText="1"/>
    </xf>
    <xf numFmtId="0" fontId="31" fillId="48" borderId="68" xfId="0" applyFont="1" applyFill="1" applyBorder="1" applyAlignment="1">
      <alignment horizontal="center" vertical="center" wrapText="1"/>
    </xf>
    <xf numFmtId="0" fontId="31" fillId="48" borderId="90" xfId="0" applyFont="1" applyFill="1" applyBorder="1" applyAlignment="1">
      <alignment horizontal="center" vertical="center" wrapText="1"/>
    </xf>
    <xf numFmtId="0" fontId="31" fillId="48" borderId="91" xfId="0" applyFont="1" applyFill="1" applyBorder="1" applyAlignment="1">
      <alignment horizontal="center" vertical="center" wrapText="1"/>
    </xf>
    <xf numFmtId="0" fontId="31" fillId="47" borderId="64" xfId="0" applyFont="1" applyFill="1" applyBorder="1" applyAlignment="1">
      <alignment horizontal="center" vertical="center" wrapText="1"/>
    </xf>
    <xf numFmtId="0" fontId="31" fillId="47" borderId="65" xfId="0" applyFont="1" applyFill="1" applyBorder="1" applyAlignment="1">
      <alignment horizontal="center" vertical="center" wrapText="1"/>
    </xf>
    <xf numFmtId="0" fontId="31" fillId="47" borderId="87" xfId="0" applyFont="1" applyFill="1" applyBorder="1" applyAlignment="1">
      <alignment horizontal="center" vertical="center" wrapText="1"/>
    </xf>
    <xf numFmtId="0" fontId="31" fillId="47" borderId="88" xfId="0" applyFont="1" applyFill="1" applyBorder="1" applyAlignment="1">
      <alignment horizontal="center" vertical="center" wrapText="1"/>
    </xf>
    <xf numFmtId="0" fontId="31" fillId="48" borderId="6" xfId="0" applyFont="1" applyFill="1" applyBorder="1" applyAlignment="1">
      <alignment horizontal="center" vertical="center" wrapText="1"/>
    </xf>
    <xf numFmtId="0" fontId="31" fillId="48" borderId="4" xfId="0" applyFont="1" applyFill="1" applyBorder="1" applyAlignment="1">
      <alignment horizontal="center" vertical="center" wrapText="1"/>
    </xf>
    <xf numFmtId="0" fontId="31" fillId="47" borderId="5" xfId="0" applyFont="1" applyFill="1" applyBorder="1" applyAlignment="1">
      <alignment horizontal="center" vertical="center" wrapText="1"/>
    </xf>
    <xf numFmtId="0" fontId="31" fillId="47" borderId="6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12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31" fillId="7" borderId="92" xfId="0" applyFont="1" applyFill="1" applyBorder="1" applyAlignment="1">
      <alignment horizontal="center" vertical="center" wrapText="1"/>
    </xf>
    <xf numFmtId="0" fontId="31" fillId="7" borderId="93" xfId="0" applyFont="1" applyFill="1" applyBorder="1" applyAlignment="1">
      <alignment horizontal="center" vertical="center" wrapText="1"/>
    </xf>
    <xf numFmtId="0" fontId="31" fillId="47" borderId="7" xfId="0" applyFont="1" applyFill="1" applyBorder="1" applyAlignment="1">
      <alignment horizontal="center" vertical="center" wrapText="1"/>
    </xf>
    <xf numFmtId="0" fontId="31" fillId="45" borderId="66" xfId="0" applyFont="1" applyFill="1" applyBorder="1" applyAlignment="1">
      <alignment horizontal="center" vertical="center" wrapText="1"/>
    </xf>
    <xf numFmtId="0" fontId="31" fillId="45" borderId="100" xfId="0" applyFont="1" applyFill="1" applyBorder="1" applyAlignment="1">
      <alignment horizontal="center" vertical="center" wrapText="1"/>
    </xf>
    <xf numFmtId="0" fontId="64" fillId="10" borderId="4" xfId="0" applyFont="1" applyFill="1" applyBorder="1" applyAlignment="1">
      <alignment horizontal="left" vertical="center" wrapText="1"/>
    </xf>
    <xf numFmtId="0" fontId="64" fillId="10" borderId="5" xfId="0" applyFont="1" applyFill="1" applyBorder="1" applyAlignment="1">
      <alignment horizontal="left" vertical="center" wrapText="1"/>
    </xf>
    <xf numFmtId="0" fontId="64" fillId="10" borderId="6" xfId="0" applyFont="1" applyFill="1" applyBorder="1" applyAlignment="1">
      <alignment horizontal="left" vertical="center" wrapText="1"/>
    </xf>
    <xf numFmtId="0" fontId="66" fillId="19" borderId="4" xfId="0" applyFont="1" applyFill="1" applyBorder="1" applyAlignment="1" applyProtection="1">
      <alignment horizontal="left" vertical="center" wrapText="1"/>
      <protection hidden="1"/>
    </xf>
    <xf numFmtId="0" fontId="66" fillId="19" borderId="5" xfId="0" applyFont="1" applyFill="1" applyBorder="1" applyAlignment="1" applyProtection="1">
      <alignment horizontal="left" vertical="center" wrapText="1"/>
      <protection hidden="1"/>
    </xf>
    <xf numFmtId="0" fontId="66" fillId="19" borderId="6" xfId="0" applyFont="1" applyFill="1" applyBorder="1" applyAlignment="1" applyProtection="1">
      <alignment horizontal="left" vertical="center" wrapText="1"/>
      <protection hidden="1"/>
    </xf>
    <xf numFmtId="0" fontId="31" fillId="48" borderId="5" xfId="0" applyFont="1" applyFill="1" applyBorder="1" applyAlignment="1">
      <alignment horizontal="center" vertical="center" wrapText="1"/>
    </xf>
    <xf numFmtId="0" fontId="31" fillId="48" borderId="7" xfId="0" applyFont="1" applyFill="1" applyBorder="1" applyAlignment="1">
      <alignment horizontal="center" vertical="center" wrapText="1"/>
    </xf>
    <xf numFmtId="0" fontId="31" fillId="7" borderId="79" xfId="0" applyFont="1" applyFill="1" applyBorder="1" applyAlignment="1">
      <alignment horizontal="center" vertical="center" wrapText="1"/>
    </xf>
    <xf numFmtId="0" fontId="31" fillId="7" borderId="94" xfId="0" applyFont="1" applyFill="1" applyBorder="1" applyAlignment="1">
      <alignment horizontal="center" vertical="center" wrapText="1"/>
    </xf>
    <xf numFmtId="0" fontId="31" fillId="48" borderId="29" xfId="0" applyFont="1" applyFill="1" applyBorder="1" applyAlignment="1">
      <alignment horizontal="center" vertical="center" wrapText="1"/>
    </xf>
    <xf numFmtId="0" fontId="31" fillId="48" borderId="31" xfId="0" applyFont="1" applyFill="1" applyBorder="1" applyAlignment="1">
      <alignment horizontal="center" vertical="center" wrapText="1"/>
    </xf>
    <xf numFmtId="0" fontId="31" fillId="48" borderId="14" xfId="0" applyFont="1" applyFill="1" applyBorder="1" applyAlignment="1">
      <alignment horizontal="center" vertical="center" wrapText="1"/>
    </xf>
    <xf numFmtId="0" fontId="31" fillId="48" borderId="3" xfId="0" applyFont="1" applyFill="1" applyBorder="1" applyAlignment="1">
      <alignment horizontal="center" vertical="center" wrapText="1"/>
    </xf>
    <xf numFmtId="0" fontId="31" fillId="48" borderId="11" xfId="0" applyFont="1" applyFill="1" applyBorder="1" applyAlignment="1">
      <alignment horizontal="center" vertical="center" wrapText="1"/>
    </xf>
    <xf numFmtId="0" fontId="31" fillId="48" borderId="70" xfId="0" applyFont="1" applyFill="1" applyBorder="1" applyAlignment="1">
      <alignment horizontal="center" vertical="center" wrapText="1"/>
    </xf>
    <xf numFmtId="0" fontId="31" fillId="48" borderId="67" xfId="0" applyFont="1" applyFill="1" applyBorder="1" applyAlignment="1">
      <alignment horizontal="center" vertical="center" wrapText="1"/>
    </xf>
    <xf numFmtId="0" fontId="43" fillId="11" borderId="162" xfId="0" applyFont="1" applyFill="1" applyBorder="1" applyAlignment="1">
      <alignment horizontal="center" vertical="center" wrapText="1"/>
    </xf>
    <xf numFmtId="0" fontId="43" fillId="11" borderId="163" xfId="0" applyFont="1" applyFill="1" applyBorder="1" applyAlignment="1">
      <alignment horizontal="center" vertical="center" wrapText="1"/>
    </xf>
    <xf numFmtId="0" fontId="31" fillId="43" borderId="45" xfId="0" applyFont="1" applyFill="1" applyBorder="1" applyAlignment="1">
      <alignment horizontal="center" vertical="center" wrapText="1"/>
    </xf>
    <xf numFmtId="0" fontId="31" fillId="43" borderId="78" xfId="0" applyFont="1" applyFill="1" applyBorder="1" applyAlignment="1">
      <alignment horizontal="center" vertical="center" wrapText="1"/>
    </xf>
    <xf numFmtId="0" fontId="31" fillId="43" borderId="96" xfId="0" applyFont="1" applyFill="1" applyBorder="1" applyAlignment="1">
      <alignment horizontal="center" vertical="center" wrapText="1"/>
    </xf>
    <xf numFmtId="0" fontId="31" fillId="43" borderId="46" xfId="0" applyFont="1" applyFill="1" applyBorder="1" applyAlignment="1">
      <alignment horizontal="center" vertical="center" wrapText="1"/>
    </xf>
    <xf numFmtId="0" fontId="31" fillId="43" borderId="79" xfId="0" applyFont="1" applyFill="1" applyBorder="1" applyAlignment="1">
      <alignment horizontal="center" vertical="center" wrapText="1"/>
    </xf>
    <xf numFmtId="0" fontId="31" fillId="43" borderId="47" xfId="0" applyFont="1" applyFill="1" applyBorder="1" applyAlignment="1">
      <alignment horizontal="center" vertical="center" wrapText="1"/>
    </xf>
    <xf numFmtId="0" fontId="31" fillId="43" borderId="80" xfId="0" applyFont="1" applyFill="1" applyBorder="1" applyAlignment="1">
      <alignment horizontal="center" vertical="center" wrapText="1"/>
    </xf>
    <xf numFmtId="0" fontId="31" fillId="46" borderId="48" xfId="0" applyFont="1" applyFill="1" applyBorder="1" applyAlignment="1">
      <alignment horizontal="center" vertical="center" wrapText="1"/>
    </xf>
    <xf numFmtId="0" fontId="31" fillId="46" borderId="49" xfId="0" applyFont="1" applyFill="1" applyBorder="1" applyAlignment="1">
      <alignment horizontal="center" vertical="center" wrapText="1"/>
    </xf>
    <xf numFmtId="0" fontId="31" fillId="46" borderId="14" xfId="0" applyFont="1" applyFill="1" applyBorder="1" applyAlignment="1">
      <alignment horizontal="center" vertical="center" wrapText="1"/>
    </xf>
    <xf numFmtId="0" fontId="31" fillId="46" borderId="3" xfId="0" applyFont="1" applyFill="1" applyBorder="1" applyAlignment="1">
      <alignment horizontal="center" vertical="center" wrapText="1"/>
    </xf>
    <xf numFmtId="0" fontId="31" fillId="46" borderId="11" xfId="0" applyFont="1" applyFill="1" applyBorder="1" applyAlignment="1">
      <alignment horizontal="center" vertical="center" wrapText="1"/>
    </xf>
    <xf numFmtId="0" fontId="31" fillId="44" borderId="58" xfId="0" applyFont="1" applyFill="1" applyBorder="1" applyAlignment="1">
      <alignment horizontal="center" vertical="center" wrapText="1"/>
    </xf>
    <xf numFmtId="0" fontId="31" fillId="44" borderId="59" xfId="0" applyFont="1" applyFill="1" applyBorder="1" applyAlignment="1">
      <alignment horizontal="center" vertical="center" wrapText="1"/>
    </xf>
    <xf numFmtId="0" fontId="31" fillId="44" borderId="1" xfId="0" applyFont="1" applyFill="1" applyBorder="1" applyAlignment="1">
      <alignment horizontal="center" vertical="center" wrapText="1"/>
    </xf>
    <xf numFmtId="0" fontId="31" fillId="44" borderId="84" xfId="0" applyFont="1" applyFill="1" applyBorder="1" applyAlignment="1">
      <alignment horizontal="center" vertical="center" wrapText="1"/>
    </xf>
    <xf numFmtId="0" fontId="31" fillId="47" borderId="60" xfId="0" applyFont="1" applyFill="1" applyBorder="1" applyAlignment="1">
      <alignment horizontal="center" vertical="center" wrapText="1"/>
    </xf>
    <xf numFmtId="0" fontId="31" fillId="47" borderId="61" xfId="0" applyFont="1" applyFill="1" applyBorder="1" applyAlignment="1">
      <alignment horizontal="center" vertical="center" wrapText="1"/>
    </xf>
    <xf numFmtId="0" fontId="123" fillId="11" borderId="131" xfId="0" applyFont="1" applyFill="1" applyBorder="1" applyAlignment="1">
      <alignment horizontal="center" vertical="center" wrapText="1"/>
    </xf>
    <xf numFmtId="0" fontId="123" fillId="11" borderId="132" xfId="0" applyFont="1" applyFill="1" applyBorder="1" applyAlignment="1">
      <alignment horizontal="center" vertical="center" wrapText="1"/>
    </xf>
    <xf numFmtId="0" fontId="123" fillId="11" borderId="133" xfId="0" applyFont="1" applyFill="1" applyBorder="1" applyAlignment="1">
      <alignment horizontal="center" vertical="center" wrapText="1"/>
    </xf>
    <xf numFmtId="0" fontId="123" fillId="11" borderId="116" xfId="0" applyFont="1" applyFill="1" applyBorder="1" applyAlignment="1">
      <alignment horizontal="center" vertical="center" wrapText="1"/>
    </xf>
    <xf numFmtId="0" fontId="123" fillId="11" borderId="5" xfId="0" applyFont="1" applyFill="1" applyBorder="1" applyAlignment="1">
      <alignment horizontal="center" vertical="center" wrapText="1"/>
    </xf>
    <xf numFmtId="0" fontId="123" fillId="11" borderId="82" xfId="0" applyFont="1" applyFill="1" applyBorder="1" applyAlignment="1">
      <alignment horizontal="center" vertical="center" wrapText="1"/>
    </xf>
    <xf numFmtId="0" fontId="36" fillId="6" borderId="104" xfId="0" applyFont="1" applyFill="1" applyBorder="1" applyAlignment="1">
      <alignment horizontal="center" vertical="center" wrapText="1"/>
    </xf>
    <xf numFmtId="0" fontId="36" fillId="6" borderId="113" xfId="0" applyFont="1" applyFill="1" applyBorder="1" applyAlignment="1">
      <alignment horizontal="center" vertical="center" wrapText="1"/>
    </xf>
    <xf numFmtId="0" fontId="36" fillId="6" borderId="114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31" fillId="46" borderId="5" xfId="0" applyFont="1" applyFill="1" applyBorder="1" applyAlignment="1">
      <alignment horizontal="center" vertical="center" wrapText="1"/>
    </xf>
    <xf numFmtId="0" fontId="31" fillId="46" borderId="6" xfId="0" applyFont="1" applyFill="1" applyBorder="1" applyAlignment="1">
      <alignment horizontal="center" vertical="center" wrapText="1"/>
    </xf>
    <xf numFmtId="0" fontId="112" fillId="3" borderId="12" xfId="0" applyFont="1" applyFill="1" applyBorder="1" applyAlignment="1">
      <alignment horizontal="left" vertical="top"/>
    </xf>
    <xf numFmtId="0" fontId="112" fillId="3" borderId="8" xfId="0" applyFont="1" applyFill="1" applyBorder="1" applyAlignment="1">
      <alignment horizontal="left" vertical="top"/>
    </xf>
    <xf numFmtId="0" fontId="112" fillId="3" borderId="13" xfId="0" applyFont="1" applyFill="1" applyBorder="1" applyAlignment="1">
      <alignment horizontal="left" vertical="top"/>
    </xf>
    <xf numFmtId="0" fontId="36" fillId="7" borderId="19" xfId="0" applyFont="1" applyFill="1" applyBorder="1" applyAlignment="1">
      <alignment horizontal="center" vertical="center" wrapText="1"/>
    </xf>
    <xf numFmtId="0" fontId="36" fillId="7" borderId="33" xfId="0" applyFont="1" applyFill="1" applyBorder="1" applyAlignment="1">
      <alignment horizontal="center" vertical="center" wrapText="1"/>
    </xf>
    <xf numFmtId="0" fontId="36" fillId="13" borderId="20" xfId="0" applyFont="1" applyFill="1" applyBorder="1" applyAlignment="1">
      <alignment horizontal="center" vertical="center" wrapText="1"/>
    </xf>
    <xf numFmtId="0" fontId="36" fillId="13" borderId="10" xfId="0" applyFont="1" applyFill="1" applyBorder="1" applyAlignment="1">
      <alignment horizontal="center" vertical="center" wrapText="1"/>
    </xf>
    <xf numFmtId="0" fontId="36" fillId="13" borderId="3" xfId="0" applyFont="1" applyFill="1" applyBorder="1" applyAlignment="1">
      <alignment horizontal="center" vertical="center" wrapText="1"/>
    </xf>
    <xf numFmtId="0" fontId="36" fillId="7" borderId="21" xfId="0" applyFont="1" applyFill="1" applyBorder="1" applyAlignment="1">
      <alignment horizontal="center" vertical="center" wrapText="1"/>
    </xf>
    <xf numFmtId="0" fontId="36" fillId="7" borderId="22" xfId="0" applyFont="1" applyFill="1" applyBorder="1" applyAlignment="1">
      <alignment horizontal="center" vertical="center" wrapText="1"/>
    </xf>
    <xf numFmtId="0" fontId="36" fillId="7" borderId="23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34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7" xfId="0" applyFont="1" applyFill="1" applyBorder="1" applyAlignment="1">
      <alignment horizontal="center" vertical="center" wrapText="1"/>
    </xf>
    <xf numFmtId="0" fontId="36" fillId="7" borderId="51" xfId="0" applyFont="1" applyFill="1" applyBorder="1" applyAlignment="1">
      <alignment horizontal="center" vertical="center" wrapText="1"/>
    </xf>
    <xf numFmtId="0" fontId="36" fillId="43" borderId="24" xfId="0" applyFont="1" applyFill="1" applyBorder="1" applyAlignment="1">
      <alignment horizontal="center" vertical="center" wrapText="1"/>
    </xf>
    <xf numFmtId="0" fontId="36" fillId="43" borderId="25" xfId="0" applyFont="1" applyFill="1" applyBorder="1" applyAlignment="1">
      <alignment horizontal="center" vertical="center" wrapText="1"/>
    </xf>
    <xf numFmtId="0" fontId="36" fillId="43" borderId="26" xfId="0" applyFont="1" applyFill="1" applyBorder="1" applyAlignment="1">
      <alignment horizontal="center" vertical="center" wrapText="1"/>
    </xf>
    <xf numFmtId="0" fontId="36" fillId="43" borderId="35" xfId="0" applyFont="1" applyFill="1" applyBorder="1" applyAlignment="1">
      <alignment horizontal="center" vertical="center" wrapText="1"/>
    </xf>
    <xf numFmtId="0" fontId="36" fillId="43" borderId="36" xfId="0" applyFont="1" applyFill="1" applyBorder="1" applyAlignment="1">
      <alignment horizontal="center" vertical="center" wrapText="1"/>
    </xf>
    <xf numFmtId="0" fontId="36" fillId="43" borderId="37" xfId="0" applyFont="1" applyFill="1" applyBorder="1" applyAlignment="1">
      <alignment horizontal="center" vertical="center" wrapText="1"/>
    </xf>
    <xf numFmtId="0" fontId="36" fillId="44" borderId="27" xfId="0" applyFont="1" applyFill="1" applyBorder="1" applyAlignment="1">
      <alignment horizontal="center" vertical="center" wrapText="1"/>
    </xf>
    <xf numFmtId="0" fontId="36" fillId="44" borderId="28" xfId="0" applyFont="1" applyFill="1" applyBorder="1" applyAlignment="1">
      <alignment horizontal="center" vertical="center" wrapText="1"/>
    </xf>
    <xf numFmtId="0" fontId="36" fillId="44" borderId="38" xfId="0" applyFont="1" applyFill="1" applyBorder="1" applyAlignment="1">
      <alignment horizontal="center" vertical="center" wrapText="1"/>
    </xf>
    <xf numFmtId="0" fontId="36" fillId="44" borderId="0" xfId="0" applyFont="1" applyFill="1" applyAlignment="1">
      <alignment horizontal="center" vertical="center" wrapText="1"/>
    </xf>
    <xf numFmtId="0" fontId="36" fillId="44" borderId="39" xfId="0" applyFont="1" applyFill="1" applyBorder="1" applyAlignment="1">
      <alignment horizontal="center" vertical="center" wrapText="1"/>
    </xf>
    <xf numFmtId="0" fontId="36" fillId="45" borderId="29" xfId="0" applyFont="1" applyFill="1" applyBorder="1" applyAlignment="1">
      <alignment horizontal="center" vertical="center" wrapText="1"/>
    </xf>
    <xf numFmtId="0" fontId="36" fillId="45" borderId="30" xfId="0" applyFont="1" applyFill="1" applyBorder="1" applyAlignment="1">
      <alignment horizontal="center" vertical="center" wrapText="1"/>
    </xf>
    <xf numFmtId="0" fontId="36" fillId="45" borderId="31" xfId="0" applyFont="1" applyFill="1" applyBorder="1" applyAlignment="1">
      <alignment horizontal="center" vertical="center" wrapText="1"/>
    </xf>
    <xf numFmtId="0" fontId="36" fillId="45" borderId="40" xfId="0" applyFont="1" applyFill="1" applyBorder="1" applyAlignment="1">
      <alignment horizontal="center" vertical="center" wrapText="1"/>
    </xf>
    <xf numFmtId="0" fontId="36" fillId="45" borderId="41" xfId="0" applyFont="1" applyFill="1" applyBorder="1" applyAlignment="1">
      <alignment horizontal="center" vertical="center" wrapText="1"/>
    </xf>
    <xf numFmtId="0" fontId="36" fillId="45" borderId="42" xfId="0" applyFont="1" applyFill="1" applyBorder="1" applyAlignment="1">
      <alignment horizontal="center" vertical="center" wrapText="1"/>
    </xf>
    <xf numFmtId="0" fontId="36" fillId="7" borderId="32" xfId="0" applyFont="1" applyFill="1" applyBorder="1" applyAlignment="1">
      <alignment horizontal="center" vertical="center" wrapText="1"/>
    </xf>
    <xf numFmtId="0" fontId="36" fillId="7" borderId="43" xfId="0" applyFont="1" applyFill="1" applyBorder="1" applyAlignment="1">
      <alignment horizontal="center" vertical="center" wrapText="1"/>
    </xf>
    <xf numFmtId="0" fontId="36" fillId="7" borderId="44" xfId="0" applyFont="1" applyFill="1" applyBorder="1" applyAlignment="1">
      <alignment horizontal="center" vertical="center" wrapText="1"/>
    </xf>
    <xf numFmtId="0" fontId="31" fillId="46" borderId="52" xfId="0" applyFont="1" applyFill="1" applyBorder="1" applyAlignment="1">
      <alignment horizontal="center" vertical="center" wrapText="1"/>
    </xf>
    <xf numFmtId="0" fontId="31" fillId="46" borderId="54" xfId="0" applyFont="1" applyFill="1" applyBorder="1" applyAlignment="1">
      <alignment horizontal="center" vertical="center" wrapText="1"/>
    </xf>
    <xf numFmtId="0" fontId="31" fillId="46" borderId="53" xfId="0" applyFont="1" applyFill="1" applyBorder="1" applyAlignment="1">
      <alignment horizontal="center" vertical="center" wrapText="1"/>
    </xf>
    <xf numFmtId="0" fontId="31" fillId="46" borderId="50" xfId="0" applyFont="1" applyFill="1" applyBorder="1" applyAlignment="1">
      <alignment horizontal="center" vertical="center" wrapText="1"/>
    </xf>
    <xf numFmtId="0" fontId="31" fillId="46" borderId="7" xfId="0" applyFont="1" applyFill="1" applyBorder="1" applyAlignment="1">
      <alignment horizontal="center" vertical="center" wrapText="1"/>
    </xf>
    <xf numFmtId="0" fontId="31" fillId="44" borderId="55" xfId="0" applyFont="1" applyFill="1" applyBorder="1" applyAlignment="1">
      <alignment horizontal="center" vertical="center" wrapText="1"/>
    </xf>
    <xf numFmtId="0" fontId="31" fillId="44" borderId="83" xfId="0" applyFont="1" applyFill="1" applyBorder="1" applyAlignment="1">
      <alignment horizontal="center" vertical="center" wrapText="1"/>
    </xf>
    <xf numFmtId="0" fontId="31" fillId="44" borderId="48" xfId="0" applyFont="1" applyFill="1" applyBorder="1" applyAlignment="1">
      <alignment horizontal="center" vertical="center" wrapText="1"/>
    </xf>
    <xf numFmtId="0" fontId="31" fillId="44" borderId="56" xfId="0" applyFont="1" applyFill="1" applyBorder="1" applyAlignment="1">
      <alignment horizontal="center" vertical="center" wrapText="1"/>
    </xf>
    <xf numFmtId="0" fontId="31" fillId="44" borderId="57" xfId="0" applyFont="1" applyFill="1" applyBorder="1" applyAlignment="1">
      <alignment horizontal="center" vertical="center" wrapText="1"/>
    </xf>
    <xf numFmtId="0" fontId="31" fillId="44" borderId="11" xfId="0" applyFont="1" applyFill="1" applyBorder="1" applyAlignment="1">
      <alignment horizontal="center" vertical="center" wrapText="1"/>
    </xf>
    <xf numFmtId="0" fontId="31" fillId="44" borderId="14" xfId="0" applyFont="1" applyFill="1" applyBorder="1" applyAlignment="1">
      <alignment horizontal="center" vertical="center" wrapText="1"/>
    </xf>
    <xf numFmtId="0" fontId="31" fillId="46" borderId="4" xfId="0" applyFont="1" applyFill="1" applyBorder="1" applyAlignment="1">
      <alignment horizontal="center" vertical="center" wrapText="1"/>
    </xf>
    <xf numFmtId="0" fontId="31" fillId="47" borderId="85" xfId="0" applyFont="1" applyFill="1" applyBorder="1" applyAlignment="1">
      <alignment horizontal="center" vertical="center" wrapText="1"/>
    </xf>
    <xf numFmtId="0" fontId="31" fillId="47" borderId="86" xfId="0" applyFont="1" applyFill="1" applyBorder="1" applyAlignment="1">
      <alignment horizontal="center" vertical="center" wrapText="1"/>
    </xf>
    <xf numFmtId="0" fontId="31" fillId="47" borderId="4" xfId="0" applyFont="1" applyFill="1" applyBorder="1" applyAlignment="1">
      <alignment horizontal="center" vertical="center" wrapText="1"/>
    </xf>
    <xf numFmtId="0" fontId="31" fillId="48" borderId="71" xfId="0" applyFont="1" applyFill="1" applyBorder="1" applyAlignment="1">
      <alignment horizontal="center" vertical="center" wrapText="1"/>
    </xf>
    <xf numFmtId="0" fontId="31" fillId="48" borderId="72" xfId="0" applyFont="1" applyFill="1" applyBorder="1" applyAlignment="1">
      <alignment horizontal="center" vertical="center" wrapText="1"/>
    </xf>
    <xf numFmtId="0" fontId="31" fillId="48" borderId="73" xfId="0" applyFont="1" applyFill="1" applyBorder="1" applyAlignment="1">
      <alignment horizontal="center" vertical="center" wrapText="1"/>
    </xf>
    <xf numFmtId="0" fontId="31" fillId="47" borderId="62" xfId="0" applyFont="1" applyFill="1" applyBorder="1" applyAlignment="1">
      <alignment horizontal="center" vertical="center" wrapText="1"/>
    </xf>
    <xf numFmtId="0" fontId="31" fillId="47" borderId="58" xfId="0" applyFont="1" applyFill="1" applyBorder="1" applyAlignment="1">
      <alignment horizontal="center" vertical="center" wrapText="1"/>
    </xf>
    <xf numFmtId="0" fontId="31" fillId="47" borderId="63" xfId="0" applyFont="1" applyFill="1" applyBorder="1" applyAlignment="1">
      <alignment horizontal="center" vertical="center" wrapText="1"/>
    </xf>
    <xf numFmtId="0" fontId="31" fillId="47" borderId="59" xfId="0" applyFont="1" applyFill="1" applyBorder="1" applyAlignment="1">
      <alignment horizontal="center" vertical="center" wrapText="1"/>
    </xf>
    <xf numFmtId="0" fontId="127" fillId="46" borderId="4" xfId="0" applyFont="1" applyFill="1" applyBorder="1" applyAlignment="1">
      <alignment horizontal="center" vertical="center" wrapText="1"/>
    </xf>
    <xf numFmtId="0" fontId="127" fillId="46" borderId="82" xfId="0" applyFont="1" applyFill="1" applyBorder="1" applyAlignment="1">
      <alignment horizontal="center" vertical="center" wrapText="1"/>
    </xf>
    <xf numFmtId="0" fontId="31" fillId="47" borderId="169" xfId="0" applyFont="1" applyFill="1" applyBorder="1" applyAlignment="1">
      <alignment horizontal="center" vertical="center" wrapText="1"/>
    </xf>
    <xf numFmtId="0" fontId="45" fillId="5" borderId="1" xfId="0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 applyProtection="1">
      <alignment horizontal="center" vertical="center"/>
      <protection hidden="1"/>
    </xf>
    <xf numFmtId="3" fontId="72" fillId="6" borderId="1" xfId="1" applyNumberFormat="1" applyFont="1" applyFill="1" applyBorder="1" applyAlignment="1" applyProtection="1">
      <alignment horizontal="center" vertical="center"/>
      <protection hidden="1"/>
    </xf>
    <xf numFmtId="0" fontId="45" fillId="18" borderId="1" xfId="0" applyFont="1" applyFill="1" applyBorder="1" applyAlignment="1" applyProtection="1">
      <alignment horizontal="left" vertical="center"/>
      <protection hidden="1"/>
    </xf>
    <xf numFmtId="0" fontId="64" fillId="10" borderId="1" xfId="0" applyFont="1" applyFill="1" applyBorder="1" applyAlignment="1" applyProtection="1">
      <alignment horizontal="center" vertical="center"/>
      <protection hidden="1"/>
    </xf>
    <xf numFmtId="0" fontId="45" fillId="5" borderId="1" xfId="0" applyFont="1" applyFill="1" applyBorder="1" applyAlignment="1" applyProtection="1">
      <alignment horizontal="center" vertical="center" wrapText="1"/>
      <protection hidden="1"/>
    </xf>
    <xf numFmtId="0" fontId="45" fillId="12" borderId="1" xfId="0" applyFont="1" applyFill="1" applyBorder="1" applyAlignment="1" applyProtection="1">
      <alignment horizontal="center" vertical="center"/>
      <protection hidden="1"/>
    </xf>
    <xf numFmtId="0" fontId="45" fillId="12" borderId="1" xfId="0" applyFont="1" applyFill="1" applyBorder="1" applyAlignment="1" applyProtection="1">
      <alignment horizontal="center" vertical="center" wrapText="1"/>
      <protection hidden="1"/>
    </xf>
    <xf numFmtId="164" fontId="45" fillId="12" borderId="1" xfId="1" applyNumberFormat="1" applyFont="1" applyFill="1" applyBorder="1" applyAlignment="1" applyProtection="1">
      <alignment horizontal="center" vertical="center" wrapText="1"/>
      <protection hidden="1"/>
    </xf>
    <xf numFmtId="164" fontId="45" fillId="12" borderId="1" xfId="1" applyNumberFormat="1" applyFont="1" applyFill="1" applyBorder="1" applyAlignment="1" applyProtection="1">
      <alignment horizontal="center" vertical="center"/>
      <protection hidden="1"/>
    </xf>
    <xf numFmtId="0" fontId="43" fillId="10" borderId="1" xfId="0" applyFont="1" applyFill="1" applyBorder="1" applyAlignment="1" applyProtection="1">
      <alignment horizontal="left" vertical="center"/>
      <protection hidden="1"/>
    </xf>
    <xf numFmtId="0" fontId="22" fillId="6" borderId="1" xfId="0" applyFont="1" applyFill="1" applyBorder="1" applyAlignment="1" applyProtection="1">
      <alignment horizontal="center" vertical="center" wrapText="1"/>
      <protection hidden="1"/>
    </xf>
    <xf numFmtId="0" fontId="15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69" fillId="12" borderId="1" xfId="0" applyFont="1" applyFill="1" applyBorder="1" applyAlignment="1" applyProtection="1">
      <alignment horizontal="left" vertical="center" wrapText="1"/>
      <protection hidden="1"/>
    </xf>
    <xf numFmtId="0" fontId="34" fillId="5" borderId="1" xfId="0" applyFont="1" applyFill="1" applyBorder="1" applyAlignment="1" applyProtection="1">
      <alignment horizontal="center" vertical="center" wrapText="1"/>
      <protection hidden="1"/>
    </xf>
    <xf numFmtId="0" fontId="45" fillId="12" borderId="12" xfId="0" applyFont="1" applyFill="1" applyBorder="1" applyAlignment="1" applyProtection="1">
      <alignment horizontal="center" vertical="center" wrapText="1"/>
      <protection hidden="1"/>
    </xf>
    <xf numFmtId="0" fontId="45" fillId="12" borderId="8" xfId="0" applyFont="1" applyFill="1" applyBorder="1" applyAlignment="1" applyProtection="1">
      <alignment horizontal="center" vertical="center" wrapText="1"/>
      <protection hidden="1"/>
    </xf>
    <xf numFmtId="0" fontId="45" fillId="12" borderId="13" xfId="0" applyFont="1" applyFill="1" applyBorder="1" applyAlignment="1" applyProtection="1">
      <alignment horizontal="center" vertical="center" wrapText="1"/>
      <protection hidden="1"/>
    </xf>
    <xf numFmtId="0" fontId="64" fillId="9" borderId="9" xfId="0" applyFont="1" applyFill="1" applyBorder="1" applyAlignment="1" applyProtection="1">
      <alignment horizontal="center" vertical="center" wrapText="1"/>
      <protection hidden="1"/>
    </xf>
    <xf numFmtId="0" fontId="64" fillId="9" borderId="0" xfId="0" applyFont="1" applyFill="1" applyAlignment="1" applyProtection="1">
      <alignment horizontal="center" vertical="center" wrapText="1"/>
      <protection hidden="1"/>
    </xf>
    <xf numFmtId="0" fontId="66" fillId="19" borderId="11" xfId="0" applyFont="1" applyFill="1" applyBorder="1" applyAlignment="1" applyProtection="1">
      <alignment horizontal="center" vertical="center" wrapText="1"/>
      <protection hidden="1"/>
    </xf>
    <xf numFmtId="0" fontId="66" fillId="19" borderId="7" xfId="0" applyFont="1" applyFill="1" applyBorder="1" applyAlignment="1" applyProtection="1">
      <alignment horizontal="center" vertical="center" wrapText="1"/>
      <protection hidden="1"/>
    </xf>
    <xf numFmtId="0" fontId="43" fillId="19" borderId="1" xfId="0" applyFont="1" applyFill="1" applyBorder="1" applyAlignment="1" applyProtection="1">
      <alignment horizontal="left" vertical="center"/>
      <protection hidden="1"/>
    </xf>
    <xf numFmtId="0" fontId="45" fillId="12" borderId="4" xfId="0" applyFont="1" applyFill="1" applyBorder="1" applyAlignment="1" applyProtection="1">
      <alignment horizontal="center" vertical="center" wrapText="1"/>
      <protection hidden="1"/>
    </xf>
    <xf numFmtId="0" fontId="45" fillId="12" borderId="6" xfId="0" applyFont="1" applyFill="1" applyBorder="1" applyAlignment="1" applyProtection="1">
      <alignment horizontal="center" vertical="center" wrapText="1"/>
      <protection hidden="1"/>
    </xf>
    <xf numFmtId="0" fontId="45" fillId="12" borderId="2" xfId="0" applyFont="1" applyFill="1" applyBorder="1" applyAlignment="1" applyProtection="1">
      <alignment horizontal="center" vertical="center" wrapText="1"/>
      <protection hidden="1"/>
    </xf>
    <xf numFmtId="0" fontId="45" fillId="12" borderId="3" xfId="0" applyFont="1" applyFill="1" applyBorder="1" applyAlignment="1" applyProtection="1">
      <alignment horizontal="center" vertical="center" wrapText="1"/>
      <protection hidden="1"/>
    </xf>
    <xf numFmtId="0" fontId="34" fillId="5" borderId="2" xfId="0" applyFont="1" applyFill="1" applyBorder="1" applyAlignment="1" applyProtection="1">
      <alignment horizontal="center" vertical="center" wrapText="1"/>
      <protection hidden="1"/>
    </xf>
    <xf numFmtId="0" fontId="34" fillId="5" borderId="3" xfId="0" applyFont="1" applyFill="1" applyBorder="1" applyAlignment="1" applyProtection="1">
      <alignment horizontal="center" vertical="center" wrapText="1"/>
      <protection hidden="1"/>
    </xf>
    <xf numFmtId="164" fontId="2" fillId="6" borderId="2" xfId="1" applyNumberFormat="1" applyFont="1" applyFill="1" applyBorder="1" applyAlignment="1" applyProtection="1">
      <alignment horizontal="center" vertical="center"/>
      <protection hidden="1"/>
    </xf>
    <xf numFmtId="164" fontId="2" fillId="6" borderId="3" xfId="1" applyNumberFormat="1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left" vertical="center" wrapText="1"/>
      <protection hidden="1"/>
    </xf>
    <xf numFmtId="0" fontId="15" fillId="3" borderId="8" xfId="0" applyFont="1" applyFill="1" applyBorder="1" applyAlignment="1" applyProtection="1">
      <alignment horizontal="left" vertical="center" wrapText="1"/>
      <protection hidden="1"/>
    </xf>
    <xf numFmtId="0" fontId="15" fillId="3" borderId="13" xfId="0" applyFont="1" applyFill="1" applyBorder="1" applyAlignment="1" applyProtection="1">
      <alignment horizontal="left" vertical="center" wrapText="1"/>
      <protection hidden="1"/>
    </xf>
    <xf numFmtId="0" fontId="15" fillId="3" borderId="9" xfId="0" applyFont="1" applyFill="1" applyBorder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15" fillId="3" borderId="15" xfId="0" applyFont="1" applyFill="1" applyBorder="1" applyAlignment="1" applyProtection="1">
      <alignment horizontal="left" vertical="center" wrapText="1"/>
      <protection hidden="1"/>
    </xf>
    <xf numFmtId="0" fontId="15" fillId="3" borderId="11" xfId="0" applyFont="1" applyFill="1" applyBorder="1" applyAlignment="1" applyProtection="1">
      <alignment horizontal="left" vertical="center" wrapText="1"/>
      <protection hidden="1"/>
    </xf>
    <xf numFmtId="0" fontId="15" fillId="3" borderId="7" xfId="0" applyFont="1" applyFill="1" applyBorder="1" applyAlignment="1" applyProtection="1">
      <alignment horizontal="left" vertical="center" wrapText="1"/>
      <protection hidden="1"/>
    </xf>
    <xf numFmtId="0" fontId="15" fillId="3" borderId="1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Alignment="1">
      <alignment horizontal="center" vertical="center" wrapText="1"/>
    </xf>
    <xf numFmtId="0" fontId="65" fillId="5" borderId="1" xfId="0" applyFont="1" applyFill="1" applyBorder="1" applyAlignment="1" applyProtection="1">
      <alignment horizontal="center" vertical="center" wrapText="1"/>
      <protection hidden="1"/>
    </xf>
    <xf numFmtId="0" fontId="56" fillId="6" borderId="1" xfId="0" applyFont="1" applyFill="1" applyBorder="1" applyAlignment="1" applyProtection="1">
      <alignment horizontal="center" vertical="center" wrapText="1"/>
      <protection hidden="1"/>
    </xf>
    <xf numFmtId="0" fontId="67" fillId="14" borderId="1" xfId="0" applyFont="1" applyFill="1" applyBorder="1" applyAlignment="1" applyProtection="1">
      <alignment horizontal="center" vertical="center" wrapText="1"/>
      <protection hidden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46" fillId="14" borderId="2" xfId="0" applyFont="1" applyFill="1" applyBorder="1" applyAlignment="1" applyProtection="1">
      <alignment horizontal="center" vertical="center" wrapText="1"/>
      <protection hidden="1"/>
    </xf>
    <xf numFmtId="0" fontId="46" fillId="14" borderId="3" xfId="0" applyFont="1" applyFill="1" applyBorder="1" applyAlignment="1" applyProtection="1">
      <alignment horizontal="center" vertical="center" wrapText="1"/>
      <protection hidden="1"/>
    </xf>
    <xf numFmtId="0" fontId="64" fillId="9" borderId="1" xfId="0" applyFont="1" applyFill="1" applyBorder="1" applyAlignment="1" applyProtection="1">
      <alignment horizontal="center" vertical="center" wrapText="1"/>
      <protection hidden="1"/>
    </xf>
    <xf numFmtId="0" fontId="64" fillId="9" borderId="1" xfId="0" applyFont="1" applyFill="1" applyBorder="1" applyAlignment="1" applyProtection="1">
      <alignment horizontal="center" vertical="center"/>
      <protection hidden="1"/>
    </xf>
    <xf numFmtId="0" fontId="57" fillId="34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05" fillId="33" borderId="1" xfId="0" applyFont="1" applyFill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03" fillId="12" borderId="1" xfId="0" applyFont="1" applyFill="1" applyBorder="1" applyAlignment="1">
      <alignment horizontal="center" vertical="center" wrapText="1"/>
    </xf>
    <xf numFmtId="0" fontId="65" fillId="12" borderId="4" xfId="0" applyFont="1" applyFill="1" applyBorder="1" applyAlignment="1">
      <alignment horizontal="center" vertical="center" wrapText="1"/>
    </xf>
    <xf numFmtId="0" fontId="65" fillId="12" borderId="5" xfId="0" applyFont="1" applyFill="1" applyBorder="1" applyAlignment="1">
      <alignment horizontal="center" vertical="center" wrapText="1"/>
    </xf>
    <xf numFmtId="0" fontId="65" fillId="12" borderId="6" xfId="0" applyFont="1" applyFill="1" applyBorder="1" applyAlignment="1">
      <alignment horizontal="center" vertical="center" wrapText="1"/>
    </xf>
    <xf numFmtId="0" fontId="28" fillId="34" borderId="1" xfId="0" applyFont="1" applyFill="1" applyBorder="1" applyAlignment="1">
      <alignment horizontal="center" vertical="center" wrapText="1"/>
    </xf>
    <xf numFmtId="0" fontId="92" fillId="35" borderId="1" xfId="0" applyFont="1" applyFill="1" applyBorder="1" applyAlignment="1">
      <alignment horizontal="center" vertical="center" wrapText="1"/>
    </xf>
    <xf numFmtId="0" fontId="92" fillId="34" borderId="1" xfId="0" applyFont="1" applyFill="1" applyBorder="1" applyAlignment="1">
      <alignment horizontal="center" vertical="center" wrapText="1"/>
    </xf>
    <xf numFmtId="0" fontId="113" fillId="0" borderId="10" xfId="0" applyFont="1" applyBorder="1" applyAlignment="1" applyProtection="1">
      <alignment horizontal="left" vertical="top" wrapText="1"/>
      <protection locked="0"/>
    </xf>
    <xf numFmtId="0" fontId="113" fillId="0" borderId="3" xfId="0" applyFont="1" applyBorder="1" applyAlignment="1" applyProtection="1">
      <alignment horizontal="left" vertical="top" wrapText="1"/>
      <protection locked="0"/>
    </xf>
    <xf numFmtId="0" fontId="113" fillId="4" borderId="0" xfId="0" applyFont="1" applyFill="1" applyAlignment="1">
      <alignment horizontal="left" vertical="top" wrapText="1"/>
    </xf>
    <xf numFmtId="0" fontId="11" fillId="42" borderId="9" xfId="0" applyFont="1" applyFill="1" applyBorder="1" applyAlignment="1">
      <alignment horizontal="center" vertical="center" wrapText="1"/>
    </xf>
    <xf numFmtId="0" fontId="11" fillId="42" borderId="0" xfId="0" applyFont="1" applyFill="1" applyAlignment="1">
      <alignment horizontal="center" vertical="center" wrapText="1"/>
    </xf>
    <xf numFmtId="0" fontId="64" fillId="10" borderId="0" xfId="0" applyFont="1" applyFill="1" applyAlignment="1" applyProtection="1">
      <alignment horizontal="center" vertical="center"/>
    </xf>
    <xf numFmtId="0" fontId="128" fillId="0" borderId="1" xfId="0" applyFont="1" applyBorder="1" applyAlignment="1" applyProtection="1">
      <alignment horizontal="center" vertical="center" wrapText="1"/>
    </xf>
    <xf numFmtId="0" fontId="129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</xf>
    <xf numFmtId="0" fontId="37" fillId="0" borderId="1" xfId="0" applyFont="1" applyBorder="1" applyAlignment="1" applyProtection="1">
      <alignment horizontal="left" vertical="center" wrapText="1"/>
    </xf>
    <xf numFmtId="0" fontId="37" fillId="0" borderId="1" xfId="0" applyFont="1" applyBorder="1" applyAlignment="1" applyProtection="1">
      <alignment horizontal="left" vertical="center"/>
    </xf>
    <xf numFmtId="0" fontId="15" fillId="36" borderId="1" xfId="0" applyFont="1" applyFill="1" applyBorder="1" applyAlignment="1" applyProtection="1">
      <alignment horizontal="left" vertical="center"/>
    </xf>
    <xf numFmtId="0" fontId="15" fillId="36" borderId="1" xfId="0" applyFont="1" applyFill="1" applyBorder="1" applyAlignment="1" applyProtection="1">
      <alignment horizontal="left" vertical="center" wrapText="1"/>
    </xf>
    <xf numFmtId="0" fontId="37" fillId="0" borderId="12" xfId="0" applyFont="1" applyBorder="1" applyAlignment="1" applyProtection="1">
      <alignment horizontal="left" vertical="center"/>
    </xf>
    <xf numFmtId="0" fontId="37" fillId="0" borderId="8" xfId="0" applyFont="1" applyBorder="1" applyAlignment="1" applyProtection="1">
      <alignment horizontal="left" vertical="center"/>
    </xf>
    <xf numFmtId="0" fontId="37" fillId="0" borderId="13" xfId="0" applyFont="1" applyBorder="1" applyAlignment="1" applyProtection="1">
      <alignment horizontal="left" vertical="center"/>
    </xf>
    <xf numFmtId="0" fontId="37" fillId="0" borderId="9" xfId="0" applyFont="1" applyBorder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/>
    </xf>
    <xf numFmtId="0" fontId="37" fillId="0" borderId="15" xfId="0" applyFont="1" applyBorder="1" applyAlignment="1" applyProtection="1">
      <alignment horizontal="left" vertical="center"/>
    </xf>
    <xf numFmtId="0" fontId="37" fillId="0" borderId="11" xfId="0" applyFont="1" applyBorder="1" applyAlignment="1" applyProtection="1">
      <alignment horizontal="left" vertical="center"/>
    </xf>
    <xf numFmtId="0" fontId="37" fillId="0" borderId="7" xfId="0" applyFont="1" applyBorder="1" applyAlignment="1" applyProtection="1">
      <alignment horizontal="left" vertical="center"/>
    </xf>
    <xf numFmtId="0" fontId="37" fillId="0" borderId="14" xfId="0" applyFont="1" applyBorder="1" applyAlignment="1" applyProtection="1">
      <alignment horizontal="left" vertical="center"/>
    </xf>
    <xf numFmtId="0" fontId="37" fillId="0" borderId="4" xfId="0" applyFont="1" applyBorder="1" applyAlignment="1" applyProtection="1">
      <alignment horizontal="left" vertical="center" wrapText="1"/>
    </xf>
    <xf numFmtId="0" fontId="37" fillId="0" borderId="5" xfId="0" applyFont="1" applyBorder="1" applyAlignment="1" applyProtection="1">
      <alignment horizontal="left" vertical="center" wrapText="1"/>
    </xf>
    <xf numFmtId="0" fontId="37" fillId="0" borderId="6" xfId="0" applyFont="1" applyBorder="1" applyAlignment="1" applyProtection="1">
      <alignment horizontal="left" vertical="center" wrapText="1"/>
    </xf>
    <xf numFmtId="0" fontId="41" fillId="0" borderId="4" xfId="0" applyFont="1" applyBorder="1" applyAlignment="1" applyProtection="1">
      <alignment horizontal="left" vertical="center" wrapText="1"/>
    </xf>
    <xf numFmtId="0" fontId="41" fillId="0" borderId="5" xfId="0" applyFont="1" applyBorder="1" applyAlignment="1" applyProtection="1">
      <alignment horizontal="left" vertical="center" wrapText="1"/>
    </xf>
    <xf numFmtId="0" fontId="41" fillId="0" borderId="6" xfId="0" applyFont="1" applyBorder="1" applyAlignment="1" applyProtection="1">
      <alignment horizontal="left" vertical="center" wrapText="1"/>
    </xf>
    <xf numFmtId="0" fontId="11" fillId="19" borderId="1" xfId="0" applyFont="1" applyFill="1" applyBorder="1" applyAlignment="1" applyProtection="1">
      <alignment horizontal="left" vertical="center"/>
    </xf>
    <xf numFmtId="0" fontId="15" fillId="18" borderId="1" xfId="0" applyFont="1" applyFill="1" applyBorder="1" applyAlignment="1" applyProtection="1">
      <alignment horizontal="left" vertical="center"/>
    </xf>
    <xf numFmtId="0" fontId="15" fillId="37" borderId="1" xfId="0" applyFont="1" applyFill="1" applyBorder="1" applyAlignment="1" applyProtection="1">
      <alignment horizontal="left" vertical="center"/>
    </xf>
    <xf numFmtId="0" fontId="41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5" fillId="38" borderId="4" xfId="0" applyFont="1" applyFill="1" applyBorder="1" applyAlignment="1" applyProtection="1">
      <alignment vertical="center" wrapText="1"/>
    </xf>
    <xf numFmtId="0" fontId="27" fillId="38" borderId="6" xfId="0" applyFont="1" applyFill="1" applyBorder="1" applyAlignment="1" applyProtection="1">
      <alignment horizontal="left" vertical="center" wrapText="1"/>
    </xf>
    <xf numFmtId="3" fontId="36" fillId="2" borderId="1" xfId="1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3" fontId="27" fillId="0" borderId="1" xfId="0" applyNumberFormat="1" applyFont="1" applyBorder="1" applyAlignment="1" applyProtection="1">
      <alignment horizontal="center" vertical="center"/>
      <protection locked="0"/>
    </xf>
    <xf numFmtId="3" fontId="41" fillId="0" borderId="1" xfId="0" applyNumberFormat="1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 applyProtection="1">
      <alignment horizontal="center" vertical="center"/>
      <protection locked="0"/>
    </xf>
    <xf numFmtId="3" fontId="37" fillId="0" borderId="1" xfId="0" applyNumberFormat="1" applyFont="1" applyBorder="1" applyAlignment="1" applyProtection="1">
      <alignment horizontal="center" vertical="center"/>
      <protection locked="0"/>
    </xf>
    <xf numFmtId="0" fontId="7" fillId="3" borderId="0" xfId="0" applyFont="1" applyFill="1" applyProtection="1">
      <protection locked="0"/>
    </xf>
  </cellXfs>
  <cellStyles count="8">
    <cellStyle name="Migliaia" xfId="1" builtinId="3"/>
    <cellStyle name="Normal 2" xfId="2" xr:uid="{F125EAD8-186B-4927-BD35-C98C33EF2BED}"/>
    <cellStyle name="Normale" xfId="0" builtinId="0"/>
    <cellStyle name="Normale 2" xfId="6" xr:uid="{80AF03B3-61D6-488E-BA5B-020ABA02CC0F}"/>
    <cellStyle name="Normale 2_Nuova SchedaMonitoraggioDuale2020-21" xfId="7" xr:uid="{577E5684-53BE-4878-BA05-249C9BFBBAAB}"/>
    <cellStyle name="Normale 3" xfId="5" xr:uid="{5FCFCF54-A0A8-48C0-AE4B-5C3552A1E143}"/>
    <cellStyle name="Normale 3_MonitoraggioDuale - Rilevazione dati a.f 2020-2021" xfId="4" xr:uid="{BE7FAB70-B34D-4813-A320-EF9BB9847DDF}"/>
    <cellStyle name="Percentuale" xfId="3" builtinId="5"/>
  </cellStyles>
  <dxfs count="0"/>
  <tableStyles count="0" defaultTableStyle="TableStyleMedium2" defaultPivotStyle="PivotStyleLight16"/>
  <colors>
    <mruColors>
      <color rgb="FF3399FF"/>
      <color rgb="FF0066CC"/>
      <color rgb="FFFCE4D6"/>
      <color rgb="FF996600"/>
      <color rgb="FFFF7C80"/>
      <color rgb="FFFF9966"/>
      <color rgb="FFCCECFF"/>
      <color rgb="FFFF99CC"/>
      <color rgb="FF806000"/>
      <color rgb="FFB00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</xdr:row>
      <xdr:rowOff>285750</xdr:rowOff>
    </xdr:from>
    <xdr:to>
      <xdr:col>0</xdr:col>
      <xdr:colOff>2682240</xdr:colOff>
      <xdr:row>1</xdr:row>
      <xdr:rowOff>1005205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E062A07-7B7A-4486-02E0-F1DD03071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76250"/>
          <a:ext cx="2158365" cy="71945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3054350</xdr:colOff>
      <xdr:row>1</xdr:row>
      <xdr:rowOff>317500</xdr:rowOff>
    </xdr:from>
    <xdr:to>
      <xdr:col>0</xdr:col>
      <xdr:colOff>5218430</xdr:colOff>
      <xdr:row>1</xdr:row>
      <xdr:rowOff>1036955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36B7EE1-18BF-66C7-300F-6CA021EF9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4350" y="508000"/>
          <a:ext cx="2164080" cy="71945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6061075</xdr:colOff>
      <xdr:row>1</xdr:row>
      <xdr:rowOff>307975</xdr:rowOff>
    </xdr:from>
    <xdr:to>
      <xdr:col>0</xdr:col>
      <xdr:colOff>6957060</xdr:colOff>
      <xdr:row>1</xdr:row>
      <xdr:rowOff>1027430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D3417CA5-557D-EAF9-0494-6DB9FCF52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075" y="498475"/>
          <a:ext cx="895985" cy="7194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F57A-9072-4040-B689-C50C2A151B48}">
  <sheetPr codeName="Foglio1">
    <pageSetUpPr fitToPage="1"/>
  </sheetPr>
  <dimension ref="A1:B12"/>
  <sheetViews>
    <sheetView tabSelected="1" topLeftCell="A4" zoomScale="90" zoomScaleNormal="90" workbookViewId="0">
      <selection activeCell="A5" sqref="A5"/>
    </sheetView>
  </sheetViews>
  <sheetFormatPr defaultRowHeight="14.5" x14ac:dyDescent="0.35"/>
  <cols>
    <col min="1" max="1" width="111.81640625" customWidth="1"/>
  </cols>
  <sheetData>
    <row r="1" spans="1:2" x14ac:dyDescent="0.35">
      <c r="A1" s="636"/>
    </row>
    <row r="2" spans="1:2" ht="107.25" customHeight="1" x14ac:dyDescent="0.35">
      <c r="A2" s="636"/>
      <c r="B2" s="8"/>
    </row>
    <row r="3" spans="1:2" ht="208.5" customHeight="1" x14ac:dyDescent="0.35">
      <c r="A3" s="272" t="s">
        <v>92</v>
      </c>
    </row>
    <row r="4" spans="1:2" ht="33.65" customHeight="1" x14ac:dyDescent="0.35">
      <c r="A4" s="273" t="s">
        <v>87</v>
      </c>
    </row>
    <row r="5" spans="1:2" ht="36" customHeight="1" x14ac:dyDescent="0.35">
      <c r="A5" s="159" t="s">
        <v>132</v>
      </c>
    </row>
    <row r="6" spans="1:2" ht="36" customHeight="1" x14ac:dyDescent="0.35">
      <c r="A6" s="274"/>
    </row>
    <row r="7" spans="1:2" ht="21" customHeight="1" x14ac:dyDescent="0.35">
      <c r="A7" s="275"/>
    </row>
    <row r="8" spans="1:2" ht="41.4" customHeight="1" x14ac:dyDescent="0.35">
      <c r="A8" s="276" t="s">
        <v>115</v>
      </c>
    </row>
    <row r="9" spans="1:2" ht="118" customHeight="1" x14ac:dyDescent="0.35">
      <c r="A9" s="277" t="s">
        <v>126</v>
      </c>
    </row>
    <row r="10" spans="1:2" ht="15.65" customHeight="1" x14ac:dyDescent="0.35">
      <c r="A10" s="278"/>
    </row>
    <row r="11" spans="1:2" ht="15.65" customHeight="1" x14ac:dyDescent="0.35">
      <c r="A11" s="278"/>
    </row>
    <row r="12" spans="1:2" ht="72.650000000000006" customHeight="1" x14ac:dyDescent="0.35">
      <c r="A12" s="279"/>
    </row>
  </sheetData>
  <sheetProtection algorithmName="SHA-512" hashValue="pX+vV44IHNWHq3/wy4GohSwTN90mq3fKGebeWoWOeurbKGLuodLqdpX0hLpPJTdD0+ci6HTAJDUBuwzmPxP8tQ==" saltValue="CvwZLQiS02YirBNhMNNu6g==" spinCount="100000" sheet="1" selectLockedCells="1"/>
  <mergeCells count="1">
    <mergeCell ref="A1:A2"/>
  </mergeCells>
  <dataValidations count="1">
    <dataValidation type="list" allowBlank="1" showInputMessage="1" showErrorMessage="1" sqref="A6" xr:uid="{D652CDBF-F5F6-491F-80FE-CF9F1644F06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Pagina &amp;P&amp;R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13E18F-37A9-4E30-AAC1-14EA71D2402C}">
          <x14:formula1>
            <xm:f>Tendine!$A$3:$A$24</xm:f>
          </x14:formula1>
          <xm:sqref>A5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1CA55-FFF6-487C-A7D5-7A00223D1A84}">
  <sheetPr>
    <pageSetUpPr fitToPage="1"/>
  </sheetPr>
  <dimension ref="A1:T34"/>
  <sheetViews>
    <sheetView topLeftCell="A7" zoomScale="50" zoomScaleNormal="50" workbookViewId="0">
      <selection activeCell="D11" sqref="D11"/>
    </sheetView>
  </sheetViews>
  <sheetFormatPr defaultColWidth="8.54296875" defaultRowHeight="14.25" customHeight="1" x14ac:dyDescent="0.35"/>
  <cols>
    <col min="1" max="1" width="57.453125" style="4" customWidth="1"/>
    <col min="2" max="11" width="12" style="4" customWidth="1"/>
    <col min="12" max="12" width="12" style="23" customWidth="1"/>
    <col min="13" max="13" width="25.08984375" style="23" customWidth="1"/>
    <col min="14" max="17" width="12" style="4" customWidth="1"/>
    <col min="18" max="18" width="12.54296875" style="4" customWidth="1"/>
    <col min="19" max="19" width="54.54296875" style="4" customWidth="1"/>
    <col min="20" max="16384" width="8.54296875" style="4"/>
  </cols>
  <sheetData>
    <row r="1" spans="1:19" ht="37.15" customHeight="1" x14ac:dyDescent="0.35">
      <c r="A1" s="727" t="s">
        <v>562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55"/>
      <c r="S1" s="55"/>
    </row>
    <row r="2" spans="1:19" ht="37.15" customHeight="1" x14ac:dyDescent="0.35">
      <c r="A2" s="728" t="str">
        <f>+Frontespizio!A5</f>
        <v>Inserire denominazione Regione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56"/>
      <c r="S2" s="56"/>
    </row>
    <row r="3" spans="1:19" ht="41.5" customHeight="1" x14ac:dyDescent="0.35">
      <c r="A3" s="759" t="s">
        <v>691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68"/>
      <c r="S3" s="68"/>
    </row>
    <row r="4" spans="1:19" customFormat="1" ht="26.25" customHeight="1" x14ac:dyDescent="0.35">
      <c r="A4" s="721" t="s">
        <v>53</v>
      </c>
      <c r="B4" s="721"/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57"/>
      <c r="S4" s="57"/>
    </row>
    <row r="5" spans="1:19" customFormat="1" ht="52.15" customHeight="1" x14ac:dyDescent="0.35">
      <c r="A5" s="715" t="s">
        <v>46</v>
      </c>
      <c r="B5" s="716" t="s">
        <v>626</v>
      </c>
      <c r="C5" s="716"/>
      <c r="D5" s="716"/>
      <c r="E5" s="716"/>
      <c r="F5" s="716"/>
      <c r="G5" s="716"/>
      <c r="H5" s="716"/>
      <c r="I5" s="716"/>
      <c r="J5" s="716"/>
      <c r="K5" s="716"/>
      <c r="L5" s="716"/>
      <c r="M5" s="717" t="s">
        <v>156</v>
      </c>
      <c r="N5" s="717"/>
      <c r="O5" s="717"/>
      <c r="P5" s="717"/>
      <c r="Q5" s="717"/>
      <c r="R5" s="64"/>
      <c r="S5" s="64"/>
    </row>
    <row r="6" spans="1:19" customFormat="1" ht="133.5" customHeight="1" x14ac:dyDescent="0.35">
      <c r="A6" s="715"/>
      <c r="B6" s="739" t="s">
        <v>71</v>
      </c>
      <c r="C6" s="740"/>
      <c r="D6" s="739" t="s">
        <v>17</v>
      </c>
      <c r="E6" s="740"/>
      <c r="F6" s="739" t="s">
        <v>18</v>
      </c>
      <c r="G6" s="740"/>
      <c r="H6" s="739" t="s">
        <v>617</v>
      </c>
      <c r="I6" s="740"/>
      <c r="J6" s="704" t="s">
        <v>72</v>
      </c>
      <c r="K6" s="704"/>
      <c r="L6" s="704"/>
      <c r="M6" s="192" t="s">
        <v>52</v>
      </c>
      <c r="N6" s="192" t="s">
        <v>49</v>
      </c>
      <c r="O6" s="705" t="s">
        <v>119</v>
      </c>
      <c r="P6" s="705"/>
      <c r="Q6" s="705"/>
      <c r="R6" s="59"/>
      <c r="S6" s="712" t="s">
        <v>178</v>
      </c>
    </row>
    <row r="7" spans="1:19" customFormat="1" ht="58" customHeight="1" x14ac:dyDescent="0.35">
      <c r="A7" s="715"/>
      <c r="B7" s="48" t="s">
        <v>48</v>
      </c>
      <c r="C7" s="20" t="s">
        <v>76</v>
      </c>
      <c r="D7" s="48" t="s">
        <v>48</v>
      </c>
      <c r="E7" s="20" t="s">
        <v>76</v>
      </c>
      <c r="F7" s="48" t="s">
        <v>48</v>
      </c>
      <c r="G7" s="20" t="s">
        <v>76</v>
      </c>
      <c r="H7" s="48" t="s">
        <v>48</v>
      </c>
      <c r="I7" s="20" t="s">
        <v>76</v>
      </c>
      <c r="J7" s="47" t="s">
        <v>48</v>
      </c>
      <c r="K7" s="28" t="s">
        <v>83</v>
      </c>
      <c r="L7" s="28" t="s">
        <v>66</v>
      </c>
      <c r="M7" s="48" t="s">
        <v>48</v>
      </c>
      <c r="N7" s="48" t="s">
        <v>48</v>
      </c>
      <c r="O7" s="50" t="s">
        <v>48</v>
      </c>
      <c r="P7" s="44" t="s">
        <v>76</v>
      </c>
      <c r="Q7" s="24" t="s">
        <v>66</v>
      </c>
      <c r="R7" s="61"/>
      <c r="S7" s="712"/>
    </row>
    <row r="8" spans="1:19" customFormat="1" ht="15" customHeight="1" x14ac:dyDescent="0.35">
      <c r="A8" s="34" t="s">
        <v>19</v>
      </c>
      <c r="B8" s="339"/>
      <c r="C8" s="340"/>
      <c r="D8" s="339"/>
      <c r="E8" s="340"/>
      <c r="F8" s="77"/>
      <c r="G8" s="78"/>
      <c r="H8" s="77"/>
      <c r="I8" s="78"/>
      <c r="J8" s="325">
        <f>B8+D8</f>
        <v>0</v>
      </c>
      <c r="K8" s="326">
        <f>(C8+E8)</f>
        <v>0</v>
      </c>
      <c r="L8" s="724"/>
      <c r="M8" s="411"/>
      <c r="N8" s="411"/>
      <c r="O8" s="410">
        <f t="shared" ref="O8:O14" si="0">SUM(M8+N8)</f>
        <v>0</v>
      </c>
      <c r="P8" s="412"/>
      <c r="Q8" s="741"/>
      <c r="R8" s="69"/>
      <c r="S8" s="386" t="str">
        <f>IF(O8&lt;=(J8),"corretto ","Totale delle Relevant è maggiore del Totale Iscritti")</f>
        <v xml:space="preserve">corretto </v>
      </c>
    </row>
    <row r="9" spans="1:19" customFormat="1" ht="15" customHeight="1" x14ac:dyDescent="0.35">
      <c r="A9" s="34" t="s">
        <v>20</v>
      </c>
      <c r="B9" s="339"/>
      <c r="C9" s="340"/>
      <c r="D9" s="343"/>
      <c r="E9" s="344"/>
      <c r="F9" s="51"/>
      <c r="G9" s="52"/>
      <c r="H9" s="51"/>
      <c r="I9" s="52"/>
      <c r="J9" s="325">
        <f>B9+D9</f>
        <v>0</v>
      </c>
      <c r="K9" s="326">
        <f>(C9+E9)</f>
        <v>0</v>
      </c>
      <c r="L9" s="724"/>
      <c r="M9" s="411"/>
      <c r="N9" s="411"/>
      <c r="O9" s="410">
        <f t="shared" si="0"/>
        <v>0</v>
      </c>
      <c r="P9" s="412"/>
      <c r="Q9" s="741"/>
      <c r="R9" s="69"/>
      <c r="S9" s="386" t="str">
        <f>IF(O9&lt;=(J9),"corretto ","Totale delle Relevant è maggiore del Totale Iscritti")</f>
        <v xml:space="preserve">corretto </v>
      </c>
    </row>
    <row r="10" spans="1:19" customFormat="1" ht="15" customHeight="1" x14ac:dyDescent="0.35">
      <c r="A10" s="34" t="s">
        <v>21</v>
      </c>
      <c r="B10" s="339"/>
      <c r="C10" s="340"/>
      <c r="D10" s="343"/>
      <c r="E10" s="344"/>
      <c r="F10" s="51"/>
      <c r="G10" s="52"/>
      <c r="H10" s="51"/>
      <c r="I10" s="52"/>
      <c r="J10" s="325">
        <f>B10+D10</f>
        <v>0</v>
      </c>
      <c r="K10" s="326">
        <f>(C10+E10)</f>
        <v>0</v>
      </c>
      <c r="L10" s="724"/>
      <c r="M10" s="411"/>
      <c r="N10" s="411"/>
      <c r="O10" s="410">
        <f t="shared" si="0"/>
        <v>0</v>
      </c>
      <c r="P10" s="412"/>
      <c r="Q10" s="741"/>
      <c r="R10" s="69"/>
      <c r="S10" s="386" t="str">
        <f>IF(O10&lt;=(J10),"corretto ","Totale delle Relevant è maggiore del Totale Iscritti")</f>
        <v xml:space="preserve">corretto </v>
      </c>
    </row>
    <row r="11" spans="1:19" customFormat="1" ht="15" customHeight="1" x14ac:dyDescent="0.35">
      <c r="A11" s="34" t="s">
        <v>22</v>
      </c>
      <c r="B11" s="339"/>
      <c r="C11" s="340"/>
      <c r="D11" s="343"/>
      <c r="E11" s="344"/>
      <c r="F11" s="51"/>
      <c r="G11" s="52"/>
      <c r="H11" s="51"/>
      <c r="I11" s="52"/>
      <c r="J11" s="325">
        <f>B11+D11</f>
        <v>0</v>
      </c>
      <c r="K11" s="326">
        <f>(C11+E11)</f>
        <v>0</v>
      </c>
      <c r="L11" s="724"/>
      <c r="M11" s="411"/>
      <c r="N11" s="411"/>
      <c r="O11" s="410">
        <f t="shared" si="0"/>
        <v>0</v>
      </c>
      <c r="P11" s="412"/>
      <c r="Q11" s="741"/>
      <c r="R11" s="69"/>
      <c r="S11" s="386" t="str">
        <f>IF(O11&lt;=(J11),"corretto ","Totale delle Relevant è maggiore del Totale Iscritti")</f>
        <v xml:space="preserve">corretto </v>
      </c>
    </row>
    <row r="12" spans="1:19" customFormat="1" ht="15" customHeight="1" x14ac:dyDescent="0.35">
      <c r="A12" s="34" t="s">
        <v>23</v>
      </c>
      <c r="B12" s="339"/>
      <c r="C12" s="340"/>
      <c r="D12" s="343"/>
      <c r="E12" s="344"/>
      <c r="F12" s="343"/>
      <c r="G12" s="344"/>
      <c r="H12" s="343"/>
      <c r="I12" s="344"/>
      <c r="J12" s="325">
        <f>B12+D12+F12+H12</f>
        <v>0</v>
      </c>
      <c r="K12" s="326">
        <f>(C12+E12+G12+I12)</f>
        <v>0</v>
      </c>
      <c r="L12" s="724"/>
      <c r="M12" s="411"/>
      <c r="N12" s="411"/>
      <c r="O12" s="410">
        <f t="shared" si="0"/>
        <v>0</v>
      </c>
      <c r="P12" s="412"/>
      <c r="Q12" s="741"/>
      <c r="R12" s="69"/>
      <c r="S12" s="386" t="str">
        <f>IF(O12&lt;=(J12),"corretto ","Totale delle Relevant è maggiore del Totale Iscritti")</f>
        <v xml:space="preserve">corretto </v>
      </c>
    </row>
    <row r="13" spans="1:19" customFormat="1" ht="18.75" customHeight="1" x14ac:dyDescent="0.35">
      <c r="A13" s="29" t="s">
        <v>90</v>
      </c>
      <c r="B13" s="339"/>
      <c r="C13" s="340"/>
      <c r="D13" s="343"/>
      <c r="E13" s="344"/>
      <c r="F13" s="343"/>
      <c r="G13" s="344"/>
      <c r="H13" s="343"/>
      <c r="I13" s="344"/>
      <c r="J13" s="325">
        <f>B13+D13+F13+H13</f>
        <v>0</v>
      </c>
      <c r="K13" s="326">
        <f>(C13+E13+G13+I13)</f>
        <v>0</v>
      </c>
      <c r="L13" s="724"/>
      <c r="M13" s="411"/>
      <c r="N13" s="411"/>
      <c r="O13" s="410">
        <f t="shared" si="0"/>
        <v>0</v>
      </c>
      <c r="P13" s="412"/>
      <c r="Q13" s="741"/>
      <c r="R13" s="69"/>
      <c r="S13" s="386" t="str">
        <f>IF(O14&lt;=(J13),"corretto ","Totale delle Relevant è maggiore del Totale Iscritti")</f>
        <v xml:space="preserve">corretto </v>
      </c>
    </row>
    <row r="14" spans="1:19" customFormat="1" ht="21.25" customHeight="1" x14ac:dyDescent="0.35">
      <c r="A14" s="29" t="s">
        <v>28</v>
      </c>
      <c r="B14" s="339"/>
      <c r="C14" s="340"/>
      <c r="D14" s="343"/>
      <c r="E14" s="344"/>
      <c r="F14" s="343"/>
      <c r="G14" s="344"/>
      <c r="H14" s="343"/>
      <c r="I14" s="344"/>
      <c r="J14" s="325">
        <f>B14+D14+F14+H14</f>
        <v>0</v>
      </c>
      <c r="K14" s="326">
        <f>(C14+E14+G14+I14)</f>
        <v>0</v>
      </c>
      <c r="L14" s="724"/>
      <c r="M14" s="411"/>
      <c r="N14" s="411"/>
      <c r="O14" s="410">
        <f t="shared" si="0"/>
        <v>0</v>
      </c>
      <c r="P14" s="412"/>
      <c r="Q14" s="741"/>
      <c r="R14" s="69"/>
      <c r="S14" s="386" t="str">
        <f>IF(O15&lt;=(J15),"corretto ","Totale delle Relevant è maggiore del Totale Iscritti")</f>
        <v xml:space="preserve">corretto </v>
      </c>
    </row>
    <row r="15" spans="1:19" customFormat="1" ht="30" customHeight="1" x14ac:dyDescent="0.35">
      <c r="A15" s="26" t="s">
        <v>34</v>
      </c>
      <c r="B15" s="315">
        <f t="shared" ref="B15:K15" si="1">SUM(B8:B14)</f>
        <v>0</v>
      </c>
      <c r="C15" s="316">
        <f t="shared" si="1"/>
        <v>0</v>
      </c>
      <c r="D15" s="315">
        <f t="shared" si="1"/>
        <v>0</v>
      </c>
      <c r="E15" s="316">
        <f t="shared" si="1"/>
        <v>0</v>
      </c>
      <c r="F15" s="315">
        <f t="shared" si="1"/>
        <v>0</v>
      </c>
      <c r="G15" s="316">
        <f t="shared" si="1"/>
        <v>0</v>
      </c>
      <c r="H15" s="315">
        <f t="shared" si="1"/>
        <v>0</v>
      </c>
      <c r="I15" s="316">
        <f t="shared" si="1"/>
        <v>0</v>
      </c>
      <c r="J15" s="323">
        <f t="shared" si="1"/>
        <v>0</v>
      </c>
      <c r="K15" s="324">
        <f t="shared" si="1"/>
        <v>0</v>
      </c>
      <c r="L15" s="324">
        <f>SUM(L8)</f>
        <v>0</v>
      </c>
      <c r="M15" s="319">
        <f t="shared" ref="M15:P15" si="2">SUM(M8:M14)</f>
        <v>0</v>
      </c>
      <c r="N15" s="319">
        <f t="shared" si="2"/>
        <v>0</v>
      </c>
      <c r="O15" s="320">
        <f t="shared" si="2"/>
        <v>0</v>
      </c>
      <c r="P15" s="321">
        <f t="shared" si="2"/>
        <v>0</v>
      </c>
      <c r="Q15" s="321">
        <f>SUM(Q8:Q11)</f>
        <v>0</v>
      </c>
      <c r="R15" s="63"/>
      <c r="S15" s="71"/>
    </row>
    <row r="16" spans="1:19" s="122" customFormat="1" ht="26.25" customHeight="1" x14ac:dyDescent="0.35">
      <c r="A16" s="721" t="s">
        <v>54</v>
      </c>
      <c r="B16" s="721"/>
      <c r="C16" s="721"/>
      <c r="D16" s="721"/>
      <c r="E16" s="721"/>
      <c r="F16" s="721"/>
      <c r="G16" s="721"/>
      <c r="H16" s="721"/>
      <c r="I16" s="721"/>
      <c r="J16" s="721"/>
      <c r="K16" s="721"/>
      <c r="L16" s="721"/>
      <c r="M16" s="721"/>
      <c r="N16" s="721"/>
      <c r="O16" s="721"/>
      <c r="P16" s="721"/>
      <c r="Q16" s="721"/>
      <c r="R16" s="121"/>
      <c r="S16" s="121"/>
    </row>
    <row r="17" spans="1:20" s="122" customFormat="1" ht="50.15" customHeight="1" x14ac:dyDescent="0.35">
      <c r="A17" s="715" t="s">
        <v>46</v>
      </c>
      <c r="B17" s="716" t="s">
        <v>627</v>
      </c>
      <c r="C17" s="716"/>
      <c r="D17" s="716"/>
      <c r="E17" s="716"/>
      <c r="F17" s="716"/>
      <c r="G17" s="716"/>
      <c r="H17" s="716"/>
      <c r="I17" s="716"/>
      <c r="J17" s="716"/>
      <c r="K17" s="716"/>
      <c r="L17" s="716"/>
      <c r="M17" s="717" t="s">
        <v>158</v>
      </c>
      <c r="N17" s="717"/>
      <c r="O17" s="717"/>
      <c r="P17" s="717"/>
      <c r="Q17" s="717"/>
      <c r="R17" s="123"/>
      <c r="S17" s="123"/>
    </row>
    <row r="18" spans="1:20" s="122" customFormat="1" ht="121" customHeight="1" x14ac:dyDescent="0.35">
      <c r="A18" s="715"/>
      <c r="B18" s="739" t="s">
        <v>71</v>
      </c>
      <c r="C18" s="740"/>
      <c r="D18" s="739" t="s">
        <v>17</v>
      </c>
      <c r="E18" s="740"/>
      <c r="F18" s="739" t="s">
        <v>18</v>
      </c>
      <c r="G18" s="740"/>
      <c r="H18" s="739" t="s">
        <v>617</v>
      </c>
      <c r="I18" s="740"/>
      <c r="J18" s="704" t="s">
        <v>72</v>
      </c>
      <c r="K18" s="704"/>
      <c r="L18" s="704"/>
      <c r="M18" s="192" t="s">
        <v>52</v>
      </c>
      <c r="N18" s="192" t="s">
        <v>49</v>
      </c>
      <c r="O18" s="705" t="s">
        <v>119</v>
      </c>
      <c r="P18" s="705"/>
      <c r="Q18" s="705"/>
      <c r="R18" s="124"/>
      <c r="S18" s="712" t="s">
        <v>178</v>
      </c>
    </row>
    <row r="19" spans="1:20" s="122" customFormat="1" ht="58" customHeight="1" x14ac:dyDescent="0.35">
      <c r="A19" s="715"/>
      <c r="B19" s="48" t="s">
        <v>48</v>
      </c>
      <c r="C19" s="20" t="s">
        <v>76</v>
      </c>
      <c r="D19" s="48" t="s">
        <v>48</v>
      </c>
      <c r="E19" s="20" t="s">
        <v>76</v>
      </c>
      <c r="F19" s="48" t="s">
        <v>48</v>
      </c>
      <c r="G19" s="20" t="s">
        <v>76</v>
      </c>
      <c r="H19" s="48" t="s">
        <v>48</v>
      </c>
      <c r="I19" s="20" t="s">
        <v>76</v>
      </c>
      <c r="J19" s="47" t="s">
        <v>48</v>
      </c>
      <c r="K19" s="28" t="s">
        <v>76</v>
      </c>
      <c r="L19" s="28" t="s">
        <v>66</v>
      </c>
      <c r="M19" s="48" t="s">
        <v>48</v>
      </c>
      <c r="N19" s="48" t="s">
        <v>48</v>
      </c>
      <c r="O19" s="50" t="s">
        <v>48</v>
      </c>
      <c r="P19" s="44" t="s">
        <v>76</v>
      </c>
      <c r="Q19" s="24" t="s">
        <v>66</v>
      </c>
      <c r="R19" s="125"/>
      <c r="S19" s="712"/>
    </row>
    <row r="20" spans="1:20" s="122" customFormat="1" ht="15" customHeight="1" x14ac:dyDescent="0.35">
      <c r="A20" s="34" t="s">
        <v>19</v>
      </c>
      <c r="B20" s="339"/>
      <c r="C20" s="340"/>
      <c r="D20" s="339"/>
      <c r="E20" s="340"/>
      <c r="F20" s="77"/>
      <c r="G20" s="78"/>
      <c r="H20" s="77"/>
      <c r="I20" s="78"/>
      <c r="J20" s="325">
        <f>B20+D20</f>
        <v>0</v>
      </c>
      <c r="K20" s="326">
        <f>(C20+E20)</f>
        <v>0</v>
      </c>
      <c r="L20" s="724"/>
      <c r="M20" s="51"/>
      <c r="N20" s="51"/>
      <c r="O20" s="42"/>
      <c r="P20" s="43"/>
      <c r="Q20" s="745"/>
      <c r="R20" s="126"/>
      <c r="S20" s="386" t="s">
        <v>86</v>
      </c>
    </row>
    <row r="21" spans="1:20" s="122" customFormat="1" ht="15" customHeight="1" x14ac:dyDescent="0.35">
      <c r="A21" s="34" t="s">
        <v>20</v>
      </c>
      <c r="B21" s="339"/>
      <c r="C21" s="340"/>
      <c r="D21" s="339"/>
      <c r="E21" s="340"/>
      <c r="F21" s="77"/>
      <c r="G21" s="78"/>
      <c r="H21" s="77"/>
      <c r="I21" s="78"/>
      <c r="J21" s="325">
        <f>B21+D21</f>
        <v>0</v>
      </c>
      <c r="K21" s="326">
        <f>(C21+E21)</f>
        <v>0</v>
      </c>
      <c r="L21" s="724"/>
      <c r="M21" s="51"/>
      <c r="N21" s="51"/>
      <c r="O21" s="42"/>
      <c r="P21" s="43"/>
      <c r="Q21" s="745"/>
      <c r="R21" s="126"/>
      <c r="S21" s="386" t="s">
        <v>86</v>
      </c>
    </row>
    <row r="22" spans="1:20" s="122" customFormat="1" ht="15" customHeight="1" x14ac:dyDescent="0.35">
      <c r="A22" s="34" t="s">
        <v>21</v>
      </c>
      <c r="B22" s="339"/>
      <c r="C22" s="340"/>
      <c r="D22" s="339"/>
      <c r="E22" s="340"/>
      <c r="F22" s="77"/>
      <c r="G22" s="78"/>
      <c r="H22" s="77"/>
      <c r="I22" s="78"/>
      <c r="J22" s="325">
        <f>B22+D22</f>
        <v>0</v>
      </c>
      <c r="K22" s="326">
        <f>(C22+E22)</f>
        <v>0</v>
      </c>
      <c r="L22" s="724"/>
      <c r="M22" s="51"/>
      <c r="N22" s="51"/>
      <c r="O22" s="42"/>
      <c r="P22" s="43"/>
      <c r="Q22" s="745"/>
      <c r="R22" s="126"/>
      <c r="S22" s="386" t="s">
        <v>86</v>
      </c>
    </row>
    <row r="23" spans="1:20" s="122" customFormat="1" ht="15" customHeight="1" x14ac:dyDescent="0.35">
      <c r="A23" s="34" t="s">
        <v>22</v>
      </c>
      <c r="B23" s="339"/>
      <c r="C23" s="340"/>
      <c r="D23" s="339"/>
      <c r="E23" s="340"/>
      <c r="F23" s="77"/>
      <c r="G23" s="78"/>
      <c r="H23" s="77"/>
      <c r="I23" s="78"/>
      <c r="J23" s="325">
        <f>B23+D23</f>
        <v>0</v>
      </c>
      <c r="K23" s="326">
        <f>(C23+E23)</f>
        <v>0</v>
      </c>
      <c r="L23" s="724"/>
      <c r="M23" s="51"/>
      <c r="N23" s="51"/>
      <c r="O23" s="42"/>
      <c r="P23" s="43"/>
      <c r="Q23" s="745"/>
      <c r="R23" s="126"/>
      <c r="S23" s="386" t="s">
        <v>86</v>
      </c>
    </row>
    <row r="24" spans="1:20" s="122" customFormat="1" ht="15" customHeight="1" x14ac:dyDescent="0.35">
      <c r="A24" s="34" t="s">
        <v>23</v>
      </c>
      <c r="B24" s="339"/>
      <c r="C24" s="340"/>
      <c r="D24" s="339"/>
      <c r="E24" s="340"/>
      <c r="F24" s="339"/>
      <c r="G24" s="340"/>
      <c r="H24" s="339"/>
      <c r="I24" s="340"/>
      <c r="J24" s="325">
        <f>B24+D24+F24+H24</f>
        <v>0</v>
      </c>
      <c r="K24" s="326">
        <f>(C24+E24+G24+I24)</f>
        <v>0</v>
      </c>
      <c r="L24" s="724"/>
      <c r="M24" s="51"/>
      <c r="N24" s="51"/>
      <c r="O24" s="42"/>
      <c r="P24" s="43"/>
      <c r="Q24" s="745"/>
      <c r="R24" s="126"/>
      <c r="S24" s="386" t="s">
        <v>86</v>
      </c>
    </row>
    <row r="25" spans="1:20" s="122" customFormat="1" ht="15.65" customHeight="1" x14ac:dyDescent="0.35">
      <c r="A25" s="29" t="s">
        <v>90</v>
      </c>
      <c r="B25" s="339"/>
      <c r="C25" s="340"/>
      <c r="D25" s="339"/>
      <c r="E25" s="340"/>
      <c r="F25" s="339"/>
      <c r="G25" s="340"/>
      <c r="H25" s="339"/>
      <c r="I25" s="340"/>
      <c r="J25" s="325">
        <f>B25+D25+F25+H25</f>
        <v>0</v>
      </c>
      <c r="K25" s="326">
        <f>(C25+E25+G25+I25)</f>
        <v>0</v>
      </c>
      <c r="L25" s="724"/>
      <c r="M25" s="51"/>
      <c r="N25" s="51"/>
      <c r="O25" s="42"/>
      <c r="P25" s="43"/>
      <c r="Q25" s="745"/>
      <c r="R25" s="126"/>
      <c r="S25" s="386" t="s">
        <v>86</v>
      </c>
    </row>
    <row r="26" spans="1:20" s="122" customFormat="1" ht="17.5" customHeight="1" x14ac:dyDescent="0.35">
      <c r="A26" s="29" t="s">
        <v>28</v>
      </c>
      <c r="B26" s="339"/>
      <c r="C26" s="340"/>
      <c r="D26" s="339"/>
      <c r="E26" s="340"/>
      <c r="F26" s="339"/>
      <c r="G26" s="340"/>
      <c r="H26" s="339"/>
      <c r="I26" s="340"/>
      <c r="J26" s="325">
        <f>B26+D26+F26+H26</f>
        <v>0</v>
      </c>
      <c r="K26" s="326">
        <f>(C26+E26+G26+I26)</f>
        <v>0</v>
      </c>
      <c r="L26" s="724"/>
      <c r="M26" s="51"/>
      <c r="N26" s="51"/>
      <c r="O26" s="42"/>
      <c r="P26" s="43"/>
      <c r="Q26" s="745"/>
      <c r="R26" s="126"/>
      <c r="S26" s="386" t="s">
        <v>86</v>
      </c>
    </row>
    <row r="27" spans="1:20" s="122" customFormat="1" ht="30" customHeight="1" x14ac:dyDescent="0.35">
      <c r="A27" s="26" t="s">
        <v>34</v>
      </c>
      <c r="B27" s="315">
        <f t="shared" ref="B27:E27" si="3">SUM(B20:B26)</f>
        <v>0</v>
      </c>
      <c r="C27" s="315">
        <f t="shared" si="3"/>
        <v>0</v>
      </c>
      <c r="D27" s="315">
        <f t="shared" si="3"/>
        <v>0</v>
      </c>
      <c r="E27" s="315">
        <f t="shared" si="3"/>
        <v>0</v>
      </c>
      <c r="F27" s="315">
        <f>SUM(F24:F26)</f>
        <v>0</v>
      </c>
      <c r="G27" s="315">
        <f>SUM(G24:G26)</f>
        <v>0</v>
      </c>
      <c r="H27" s="315">
        <f>SUM(H24:H26)</f>
        <v>0</v>
      </c>
      <c r="I27" s="315">
        <f>SUM(I24:I26)</f>
        <v>0</v>
      </c>
      <c r="J27" s="323">
        <f>SUM(J20:J26)</f>
        <v>0</v>
      </c>
      <c r="K27" s="324">
        <f>SUM(K20:K26)</f>
        <v>0</v>
      </c>
      <c r="L27" s="324">
        <f>SUM(L20)</f>
        <v>0</v>
      </c>
      <c r="M27" s="315">
        <f>SUM(M20)</f>
        <v>0</v>
      </c>
      <c r="N27" s="315">
        <f t="shared" ref="N27" si="4">SUM(N20)</f>
        <v>0</v>
      </c>
      <c r="O27" s="320">
        <f>SUM(O20:O26)</f>
        <v>0</v>
      </c>
      <c r="P27" s="321">
        <f t="shared" ref="P27:Q27" si="5">SUM(P20:P26)</f>
        <v>0</v>
      </c>
      <c r="Q27" s="321">
        <f t="shared" si="5"/>
        <v>0</v>
      </c>
      <c r="R27" s="127"/>
      <c r="S27" s="128"/>
    </row>
    <row r="28" spans="1:20" customFormat="1" ht="12" customHeight="1" x14ac:dyDescent="0.35">
      <c r="A28" s="105"/>
      <c r="B28" s="71"/>
      <c r="C28" s="73"/>
      <c r="D28" s="71"/>
      <c r="E28" s="73"/>
      <c r="F28" s="71"/>
      <c r="G28" s="73"/>
      <c r="H28" s="71"/>
      <c r="I28" s="73"/>
      <c r="J28" s="71"/>
      <c r="K28" s="73"/>
      <c r="L28" s="73"/>
      <c r="M28" s="74"/>
      <c r="N28" s="74"/>
      <c r="O28" s="74"/>
      <c r="P28" s="63"/>
      <c r="Q28" s="63"/>
      <c r="R28" s="63"/>
      <c r="S28" s="71"/>
      <c r="T28" s="2"/>
    </row>
    <row r="29" spans="1:20" ht="32.15" customHeight="1" x14ac:dyDescent="0.35">
      <c r="A29" s="72" t="s">
        <v>26</v>
      </c>
      <c r="B29" s="330">
        <f t="shared" ref="B29:I29" si="6">SUM(B15+B27)</f>
        <v>0</v>
      </c>
      <c r="C29" s="331">
        <f t="shared" si="6"/>
        <v>0</v>
      </c>
      <c r="D29" s="330">
        <f t="shared" si="6"/>
        <v>0</v>
      </c>
      <c r="E29" s="331">
        <f t="shared" si="6"/>
        <v>0</v>
      </c>
      <c r="F29" s="330">
        <f t="shared" si="6"/>
        <v>0</v>
      </c>
      <c r="G29" s="331">
        <f t="shared" si="6"/>
        <v>0</v>
      </c>
      <c r="H29" s="330">
        <f t="shared" si="6"/>
        <v>0</v>
      </c>
      <c r="I29" s="331">
        <f t="shared" si="6"/>
        <v>0</v>
      </c>
      <c r="J29" s="330">
        <f>(J15+J27)</f>
        <v>0</v>
      </c>
      <c r="K29" s="331">
        <f t="shared" ref="K29:Q29" si="7">(K15+K27)</f>
        <v>0</v>
      </c>
      <c r="L29" s="330">
        <f t="shared" si="7"/>
        <v>0</v>
      </c>
      <c r="M29" s="330">
        <f t="shared" si="7"/>
        <v>0</v>
      </c>
      <c r="N29" s="330">
        <f t="shared" si="7"/>
        <v>0</v>
      </c>
      <c r="O29" s="330">
        <f t="shared" si="7"/>
        <v>0</v>
      </c>
      <c r="P29" s="331">
        <f t="shared" si="7"/>
        <v>0</v>
      </c>
      <c r="Q29" s="330">
        <f t="shared" si="7"/>
        <v>0</v>
      </c>
      <c r="R29" s="66"/>
      <c r="S29" s="75">
        <f>SUM(S15+S27)</f>
        <v>0</v>
      </c>
      <c r="T29" s="76"/>
    </row>
    <row r="30" spans="1:20" ht="20.9" customHeight="1" x14ac:dyDescent="0.35">
      <c r="A30" s="132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87"/>
      <c r="M30" s="87"/>
      <c r="N30" s="76"/>
      <c r="O30" s="76"/>
      <c r="P30" s="76"/>
      <c r="Q30" s="76"/>
      <c r="R30" s="76"/>
      <c r="S30" s="76"/>
      <c r="T30" s="76"/>
    </row>
    <row r="31" spans="1:20" s="165" customFormat="1" ht="44.5" customHeight="1" x14ac:dyDescent="0.35">
      <c r="A31" s="750" t="s">
        <v>630</v>
      </c>
      <c r="B31" s="751"/>
      <c r="C31" s="751"/>
      <c r="D31" s="751"/>
      <c r="E31" s="751"/>
      <c r="F31" s="751"/>
      <c r="G31" s="751"/>
      <c r="H31" s="751"/>
      <c r="I31" s="751"/>
      <c r="J31" s="751"/>
      <c r="K31" s="751"/>
      <c r="L31" s="751"/>
      <c r="M31" s="751"/>
      <c r="N31" s="751"/>
      <c r="O31" s="751"/>
      <c r="P31" s="751"/>
      <c r="Q31" s="752"/>
      <c r="R31" s="252"/>
      <c r="S31" s="252"/>
      <c r="T31" s="252"/>
    </row>
    <row r="32" spans="1:20" s="165" customFormat="1" ht="38.5" customHeight="1" x14ac:dyDescent="0.35">
      <c r="A32" s="706" t="s">
        <v>622</v>
      </c>
      <c r="B32" s="707"/>
      <c r="C32" s="707"/>
      <c r="D32" s="707"/>
      <c r="E32" s="707"/>
      <c r="F32" s="707"/>
      <c r="G32" s="707"/>
      <c r="H32" s="707"/>
      <c r="I32" s="707"/>
      <c r="J32" s="707"/>
      <c r="K32" s="707"/>
      <c r="L32" s="707"/>
      <c r="M32" s="707"/>
      <c r="N32" s="707"/>
      <c r="O32" s="707"/>
      <c r="P32" s="707"/>
      <c r="Q32" s="708"/>
      <c r="R32" s="252"/>
      <c r="S32" s="252"/>
      <c r="T32" s="252"/>
    </row>
    <row r="33" spans="1:20" s="165" customFormat="1" ht="57" customHeight="1" x14ac:dyDescent="0.35">
      <c r="A33" s="742" t="s">
        <v>629</v>
      </c>
      <c r="B33" s="743"/>
      <c r="C33" s="743"/>
      <c r="D33" s="743"/>
      <c r="E33" s="743"/>
      <c r="F33" s="743"/>
      <c r="G33" s="743"/>
      <c r="H33" s="743"/>
      <c r="I33" s="743"/>
      <c r="J33" s="743"/>
      <c r="K33" s="743"/>
      <c r="L33" s="743"/>
      <c r="M33" s="743"/>
      <c r="N33" s="256"/>
      <c r="O33" s="256"/>
      <c r="P33" s="256"/>
      <c r="Q33" s="257"/>
      <c r="R33" s="252"/>
      <c r="S33" s="252"/>
      <c r="T33" s="252"/>
    </row>
    <row r="34" spans="1:20" ht="14.25" customHeight="1" x14ac:dyDescent="0.35">
      <c r="A34" s="113"/>
    </row>
  </sheetData>
  <sheetProtection algorithmName="SHA-512" hashValue="NJB/PvXOkyzDSsNaVw3qGmUCUinSLud51EB4BA7vVULjorvKSIQRQHsnHrB6bEZ+CFKfWEaMDwJuIFfC1rgX1A==" saltValue="mOtViCKGWbhv9ZL/D3Wn3w==" spinCount="100000" sheet="1" selectLockedCells="1"/>
  <mergeCells count="32">
    <mergeCell ref="O6:Q6"/>
    <mergeCell ref="A33:M33"/>
    <mergeCell ref="S18:S19"/>
    <mergeCell ref="Q8:Q14"/>
    <mergeCell ref="L8:L14"/>
    <mergeCell ref="O18:Q18"/>
    <mergeCell ref="A16:Q16"/>
    <mergeCell ref="A17:A19"/>
    <mergeCell ref="B17:L17"/>
    <mergeCell ref="M17:Q17"/>
    <mergeCell ref="Q20:Q26"/>
    <mergeCell ref="B18:C18"/>
    <mergeCell ref="J18:L18"/>
    <mergeCell ref="L20:L26"/>
    <mergeCell ref="H18:I18"/>
    <mergeCell ref="F18:G18"/>
    <mergeCell ref="A31:Q31"/>
    <mergeCell ref="A32:Q32"/>
    <mergeCell ref="D18:E18"/>
    <mergeCell ref="S6:S7"/>
    <mergeCell ref="A1:Q1"/>
    <mergeCell ref="A2:Q2"/>
    <mergeCell ref="A3:Q3"/>
    <mergeCell ref="A4:Q4"/>
    <mergeCell ref="A5:A7"/>
    <mergeCell ref="B5:L5"/>
    <mergeCell ref="M5:Q5"/>
    <mergeCell ref="B6:C6"/>
    <mergeCell ref="D6:E6"/>
    <mergeCell ref="F6:G6"/>
    <mergeCell ref="H6:I6"/>
    <mergeCell ref="J6:L6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headerFooter>
    <oddFooter>Pagina &amp;P&amp;R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488E-D5D6-46B5-945D-6B49FB7AF92D}">
  <sheetPr>
    <pageSetUpPr fitToPage="1"/>
  </sheetPr>
  <dimension ref="A1:T26"/>
  <sheetViews>
    <sheetView topLeftCell="A12" zoomScale="60" zoomScaleNormal="60" workbookViewId="0">
      <selection activeCell="I16" sqref="I16"/>
    </sheetView>
  </sheetViews>
  <sheetFormatPr defaultRowHeight="14.5" x14ac:dyDescent="0.35"/>
  <cols>
    <col min="1" max="1" width="37.1796875" customWidth="1"/>
    <col min="2" max="2" width="8" bestFit="1" customWidth="1"/>
    <col min="3" max="3" width="9.36328125" bestFit="1" customWidth="1"/>
    <col min="4" max="4" width="8" customWidth="1"/>
    <col min="5" max="5" width="10.54296875" customWidth="1"/>
    <col min="6" max="6" width="8" bestFit="1" customWidth="1"/>
    <col min="7" max="7" width="10.08984375" customWidth="1"/>
    <col min="8" max="8" width="8" bestFit="1" customWidth="1"/>
    <col min="9" max="9" width="9.1796875" customWidth="1"/>
    <col min="10" max="11" width="9" customWidth="1"/>
    <col min="12" max="12" width="15" customWidth="1"/>
    <col min="13" max="13" width="23.453125" customWidth="1"/>
    <col min="15" max="15" width="9.36328125" bestFit="1" customWidth="1"/>
    <col min="16" max="16" width="20.54296875" customWidth="1"/>
    <col min="18" max="18" width="52" style="4" customWidth="1"/>
  </cols>
  <sheetData>
    <row r="1" spans="1:18" ht="43.5" customHeight="1" x14ac:dyDescent="0.35">
      <c r="A1" s="727" t="s">
        <v>563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2"/>
      <c r="R1" s="55"/>
    </row>
    <row r="2" spans="1:18" ht="43.5" customHeight="1" x14ac:dyDescent="0.35">
      <c r="A2" s="728" t="str">
        <f>+Frontespizio!A5</f>
        <v>Inserire denominazione Regione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2"/>
      <c r="R2" s="56"/>
    </row>
    <row r="3" spans="1:18" ht="27.5" customHeight="1" x14ac:dyDescent="0.35">
      <c r="A3" s="762" t="s">
        <v>59</v>
      </c>
      <c r="B3" s="763"/>
      <c r="C3" s="763"/>
      <c r="D3" s="763"/>
      <c r="E3" s="763"/>
      <c r="F3" s="763"/>
      <c r="G3" s="763"/>
      <c r="H3" s="763"/>
      <c r="I3" s="763"/>
      <c r="J3" s="763"/>
      <c r="K3" s="763"/>
      <c r="L3" s="763"/>
      <c r="M3" s="763"/>
      <c r="N3" s="763"/>
      <c r="O3" s="763"/>
      <c r="P3" s="763"/>
      <c r="Q3" s="2"/>
      <c r="R3" s="68"/>
    </row>
    <row r="4" spans="1:18" ht="28.5" x14ac:dyDescent="0.35">
      <c r="A4" s="721" t="s">
        <v>33</v>
      </c>
      <c r="B4" s="721"/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2"/>
      <c r="R4" s="57"/>
    </row>
    <row r="5" spans="1:18" ht="112.5" customHeight="1" x14ac:dyDescent="0.35">
      <c r="A5" s="764" t="s">
        <v>672</v>
      </c>
      <c r="B5" s="716" t="s">
        <v>626</v>
      </c>
      <c r="C5" s="716"/>
      <c r="D5" s="716"/>
      <c r="E5" s="716"/>
      <c r="F5" s="716"/>
      <c r="G5" s="716"/>
      <c r="H5" s="716"/>
      <c r="I5" s="716"/>
      <c r="J5" s="716"/>
      <c r="K5" s="716"/>
      <c r="L5" s="716"/>
      <c r="M5" s="765" t="s">
        <v>156</v>
      </c>
      <c r="N5" s="766"/>
      <c r="O5" s="766"/>
      <c r="P5" s="767"/>
      <c r="Q5" s="2"/>
      <c r="R5" s="64"/>
    </row>
    <row r="6" spans="1:18" ht="102" customHeight="1" x14ac:dyDescent="0.35">
      <c r="A6" s="764"/>
      <c r="B6" s="739" t="s">
        <v>29</v>
      </c>
      <c r="C6" s="740"/>
      <c r="D6" s="739" t="s">
        <v>17</v>
      </c>
      <c r="E6" s="740"/>
      <c r="F6" s="739" t="s">
        <v>18</v>
      </c>
      <c r="G6" s="740"/>
      <c r="H6" s="739" t="s">
        <v>617</v>
      </c>
      <c r="I6" s="740"/>
      <c r="J6" s="760" t="s">
        <v>73</v>
      </c>
      <c r="K6" s="760"/>
      <c r="L6" s="760"/>
      <c r="M6" s="192" t="s">
        <v>685</v>
      </c>
      <c r="N6" s="705" t="s">
        <v>120</v>
      </c>
      <c r="O6" s="705"/>
      <c r="P6" s="705"/>
      <c r="Q6" s="2"/>
      <c r="R6" s="697" t="s">
        <v>180</v>
      </c>
    </row>
    <row r="7" spans="1:18" ht="51.5" customHeight="1" x14ac:dyDescent="0.35">
      <c r="A7" s="764"/>
      <c r="B7" s="48" t="s">
        <v>48</v>
      </c>
      <c r="C7" s="20" t="s">
        <v>76</v>
      </c>
      <c r="D7" s="48" t="s">
        <v>48</v>
      </c>
      <c r="E7" s="20" t="s">
        <v>76</v>
      </c>
      <c r="F7" s="48" t="s">
        <v>48</v>
      </c>
      <c r="G7" s="20" t="s">
        <v>76</v>
      </c>
      <c r="H7" s="48" t="s">
        <v>48</v>
      </c>
      <c r="I7" s="20" t="s">
        <v>76</v>
      </c>
      <c r="J7" s="47" t="s">
        <v>48</v>
      </c>
      <c r="K7" s="28" t="s">
        <v>83</v>
      </c>
      <c r="L7" s="28" t="s">
        <v>66</v>
      </c>
      <c r="M7" s="27" t="s">
        <v>12</v>
      </c>
      <c r="N7" s="50" t="s">
        <v>48</v>
      </c>
      <c r="O7" s="44" t="s">
        <v>76</v>
      </c>
      <c r="P7" s="30" t="s">
        <v>66</v>
      </c>
      <c r="Q7" s="2"/>
      <c r="R7" s="697"/>
    </row>
    <row r="8" spans="1:18" ht="32" customHeight="1" x14ac:dyDescent="0.35">
      <c r="A8" s="255" t="s">
        <v>673</v>
      </c>
      <c r="B8" s="1085"/>
      <c r="C8" s="1086"/>
      <c r="D8" s="425"/>
      <c r="E8" s="426"/>
      <c r="F8" s="425"/>
      <c r="G8" s="426"/>
      <c r="H8" s="425"/>
      <c r="I8" s="426"/>
      <c r="J8" s="417">
        <f>B8+D8+F8+H8</f>
        <v>0</v>
      </c>
      <c r="K8" s="421">
        <f>C8+E8+G8+I8</f>
        <v>0</v>
      </c>
      <c r="L8" s="602"/>
      <c r="M8" s="427"/>
      <c r="N8" s="419">
        <f>M8</f>
        <v>0</v>
      </c>
      <c r="O8" s="428"/>
      <c r="P8" s="428"/>
      <c r="Q8" s="2"/>
      <c r="R8" s="422" t="str">
        <f>IF(N8&lt;=(J8),"corretto ","Totale delle Relevant è maggiore del Totale Iscritti")</f>
        <v xml:space="preserve">corretto </v>
      </c>
    </row>
    <row r="9" spans="1:18" ht="33.25" customHeight="1" x14ac:dyDescent="0.35">
      <c r="A9" s="255" t="s">
        <v>686</v>
      </c>
      <c r="B9" s="425"/>
      <c r="C9" s="426"/>
      <c r="D9" s="425"/>
      <c r="E9" s="426"/>
      <c r="F9" s="425"/>
      <c r="G9" s="426"/>
      <c r="H9" s="425"/>
      <c r="I9" s="426"/>
      <c r="J9" s="417">
        <f>B9+D9+F9+H9</f>
        <v>0</v>
      </c>
      <c r="K9" s="421">
        <f>C9+E9+G9+I9</f>
        <v>0</v>
      </c>
      <c r="L9" s="602"/>
      <c r="M9" s="427"/>
      <c r="N9" s="419">
        <f>M9</f>
        <v>0</v>
      </c>
      <c r="O9" s="628"/>
      <c r="P9" s="627"/>
      <c r="Q9" s="2"/>
      <c r="R9" s="422" t="str">
        <f>IF(N9&lt;=(J9),"corretto ","Totale delle Relevant è maggiore del Totale Iscritti")</f>
        <v xml:space="preserve">corretto </v>
      </c>
    </row>
    <row r="10" spans="1:18" ht="27.5" customHeight="1" x14ac:dyDescent="0.35">
      <c r="A10" s="18" t="s">
        <v>677</v>
      </c>
      <c r="B10" s="415">
        <f>SUM(B8)</f>
        <v>0</v>
      </c>
      <c r="C10" s="416">
        <f t="shared" ref="C10:P10" si="0">SUM(C8)</f>
        <v>0</v>
      </c>
      <c r="D10" s="415">
        <f t="shared" si="0"/>
        <v>0</v>
      </c>
      <c r="E10" s="416">
        <f t="shared" si="0"/>
        <v>0</v>
      </c>
      <c r="F10" s="415">
        <f t="shared" si="0"/>
        <v>0</v>
      </c>
      <c r="G10" s="416">
        <f t="shared" si="0"/>
        <v>0</v>
      </c>
      <c r="H10" s="415">
        <f t="shared" si="0"/>
        <v>0</v>
      </c>
      <c r="I10" s="416">
        <f t="shared" si="0"/>
        <v>0</v>
      </c>
      <c r="J10" s="605">
        <f>SUM(J8)</f>
        <v>0</v>
      </c>
      <c r="K10" s="604">
        <f t="shared" si="0"/>
        <v>0</v>
      </c>
      <c r="L10" s="604">
        <f t="shared" si="0"/>
        <v>0</v>
      </c>
      <c r="M10" s="419">
        <f>SUM(M8)</f>
        <v>0</v>
      </c>
      <c r="N10" s="419">
        <f t="shared" si="0"/>
        <v>0</v>
      </c>
      <c r="O10" s="420">
        <f t="shared" si="0"/>
        <v>0</v>
      </c>
      <c r="P10" s="420">
        <f t="shared" si="0"/>
        <v>0</v>
      </c>
      <c r="Q10" s="2"/>
      <c r="R10" s="79"/>
    </row>
    <row r="11" spans="1:18" ht="27.5" customHeight="1" x14ac:dyDescent="0.35">
      <c r="A11" s="18" t="s">
        <v>26</v>
      </c>
      <c r="B11" s="415">
        <f>SUM(B8:B9)</f>
        <v>0</v>
      </c>
      <c r="C11" s="416">
        <f t="shared" ref="C11:L11" si="1">SUM(C8:C9)</f>
        <v>0</v>
      </c>
      <c r="D11" s="415">
        <f t="shared" si="1"/>
        <v>0</v>
      </c>
      <c r="E11" s="416">
        <f t="shared" si="1"/>
        <v>0</v>
      </c>
      <c r="F11" s="415">
        <f t="shared" si="1"/>
        <v>0</v>
      </c>
      <c r="G11" s="416">
        <f t="shared" si="1"/>
        <v>0</v>
      </c>
      <c r="H11" s="415">
        <f t="shared" si="1"/>
        <v>0</v>
      </c>
      <c r="I11" s="416">
        <f t="shared" si="1"/>
        <v>0</v>
      </c>
      <c r="J11" s="605">
        <f t="shared" si="1"/>
        <v>0</v>
      </c>
      <c r="K11" s="604">
        <f t="shared" si="1"/>
        <v>0</v>
      </c>
      <c r="L11" s="604">
        <f t="shared" si="1"/>
        <v>0</v>
      </c>
      <c r="M11" s="419">
        <f>SUM(M8+M9)</f>
        <v>0</v>
      </c>
      <c r="N11" s="419">
        <f t="shared" ref="N11:P11" si="2">SUM(N8+N9)</f>
        <v>0</v>
      </c>
      <c r="O11" s="419">
        <f t="shared" si="2"/>
        <v>0</v>
      </c>
      <c r="P11" s="419">
        <f t="shared" si="2"/>
        <v>0</v>
      </c>
      <c r="Q11" s="2"/>
      <c r="R11" s="79"/>
    </row>
    <row r="12" spans="1:18" ht="33" customHeight="1" x14ac:dyDescent="0.35">
      <c r="A12" s="768" t="s">
        <v>35</v>
      </c>
      <c r="B12" s="768"/>
      <c r="C12" s="768"/>
      <c r="D12" s="768"/>
      <c r="E12" s="768"/>
      <c r="F12" s="768"/>
      <c r="G12" s="768"/>
      <c r="H12" s="768"/>
      <c r="I12" s="768"/>
      <c r="J12" s="768"/>
      <c r="K12" s="768"/>
      <c r="L12" s="768"/>
      <c r="M12" s="768"/>
      <c r="N12" s="768"/>
      <c r="O12" s="768"/>
      <c r="P12" s="768"/>
      <c r="Q12" s="2"/>
      <c r="R12" s="71"/>
    </row>
    <row r="13" spans="1:18" ht="55.9" customHeight="1" x14ac:dyDescent="0.35">
      <c r="A13" s="764" t="s">
        <v>179</v>
      </c>
      <c r="B13" s="769" t="s">
        <v>627</v>
      </c>
      <c r="C13" s="769"/>
      <c r="D13" s="769"/>
      <c r="E13" s="769"/>
      <c r="F13" s="769"/>
      <c r="G13" s="769"/>
      <c r="H13" s="769"/>
      <c r="I13" s="769"/>
      <c r="J13" s="769"/>
      <c r="K13" s="769"/>
      <c r="L13" s="769"/>
      <c r="M13" s="717" t="s">
        <v>158</v>
      </c>
      <c r="N13" s="717"/>
      <c r="O13" s="717"/>
      <c r="P13" s="717"/>
      <c r="Q13" s="2"/>
      <c r="R13" s="154"/>
    </row>
    <row r="14" spans="1:18" ht="88.5" customHeight="1" x14ac:dyDescent="0.35">
      <c r="A14" s="764"/>
      <c r="B14" s="739" t="s">
        <v>29</v>
      </c>
      <c r="C14" s="740"/>
      <c r="D14" s="739" t="s">
        <v>17</v>
      </c>
      <c r="E14" s="740"/>
      <c r="F14" s="739" t="s">
        <v>18</v>
      </c>
      <c r="G14" s="740"/>
      <c r="H14" s="739" t="s">
        <v>617</v>
      </c>
      <c r="I14" s="740"/>
      <c r="J14" s="760" t="s">
        <v>73</v>
      </c>
      <c r="K14" s="760"/>
      <c r="L14" s="760"/>
      <c r="M14" s="192" t="s">
        <v>685</v>
      </c>
      <c r="N14" s="705" t="s">
        <v>120</v>
      </c>
      <c r="O14" s="705"/>
      <c r="P14" s="705"/>
      <c r="Q14" s="2"/>
      <c r="R14" s="697" t="s">
        <v>180</v>
      </c>
    </row>
    <row r="15" spans="1:18" ht="26" x14ac:dyDescent="0.35">
      <c r="A15" s="764"/>
      <c r="B15" s="48" t="s">
        <v>48</v>
      </c>
      <c r="C15" s="20" t="s">
        <v>76</v>
      </c>
      <c r="D15" s="48" t="s">
        <v>48</v>
      </c>
      <c r="E15" s="20" t="s">
        <v>76</v>
      </c>
      <c r="F15" s="48" t="s">
        <v>48</v>
      </c>
      <c r="G15" s="20" t="s">
        <v>76</v>
      </c>
      <c r="H15" s="48" t="s">
        <v>48</v>
      </c>
      <c r="I15" s="20" t="s">
        <v>76</v>
      </c>
      <c r="J15" s="47" t="s">
        <v>48</v>
      </c>
      <c r="K15" s="28" t="s">
        <v>83</v>
      </c>
      <c r="L15" s="31" t="s">
        <v>66</v>
      </c>
      <c r="M15" s="27" t="s">
        <v>12</v>
      </c>
      <c r="N15" s="50" t="s">
        <v>48</v>
      </c>
      <c r="O15" s="44" t="s">
        <v>76</v>
      </c>
      <c r="P15" s="30" t="s">
        <v>66</v>
      </c>
      <c r="Q15" s="2"/>
      <c r="R15" s="697"/>
    </row>
    <row r="16" spans="1:18" ht="32.5" customHeight="1" x14ac:dyDescent="0.35">
      <c r="A16" s="255" t="s">
        <v>673</v>
      </c>
      <c r="B16" s="1087"/>
      <c r="C16" s="1088"/>
      <c r="D16" s="429"/>
      <c r="E16" s="430"/>
      <c r="F16" s="429"/>
      <c r="G16" s="430"/>
      <c r="H16" s="429"/>
      <c r="I16" s="430"/>
      <c r="J16" s="423">
        <f>B16+D16+F16+H16</f>
        <v>0</v>
      </c>
      <c r="K16" s="421">
        <f>C16+E16+G16+I16</f>
        <v>0</v>
      </c>
      <c r="L16" s="602"/>
      <c r="M16" s="86"/>
      <c r="N16" s="424"/>
      <c r="O16" s="120"/>
      <c r="P16" s="761"/>
      <c r="Q16" s="2"/>
      <c r="R16" s="386" t="s">
        <v>86</v>
      </c>
    </row>
    <row r="17" spans="1:20" ht="34.5" customHeight="1" x14ac:dyDescent="0.35">
      <c r="A17" s="255" t="s">
        <v>686</v>
      </c>
      <c r="B17" s="429"/>
      <c r="C17" s="430"/>
      <c r="D17" s="429"/>
      <c r="E17" s="430"/>
      <c r="F17" s="429"/>
      <c r="G17" s="430"/>
      <c r="H17" s="429"/>
      <c r="I17" s="430"/>
      <c r="J17" s="423">
        <f>B17+D17+F17+H17</f>
        <v>0</v>
      </c>
      <c r="K17" s="421">
        <f>C17+E17+G17+I17</f>
        <v>0</v>
      </c>
      <c r="L17" s="602"/>
      <c r="M17" s="86"/>
      <c r="N17" s="424"/>
      <c r="O17" s="120"/>
      <c r="P17" s="761"/>
      <c r="Q17" s="2"/>
      <c r="R17" s="386" t="s">
        <v>86</v>
      </c>
    </row>
    <row r="18" spans="1:20" ht="30.5" customHeight="1" x14ac:dyDescent="0.35">
      <c r="A18" s="18" t="s">
        <v>677</v>
      </c>
      <c r="B18" s="415">
        <f t="shared" ref="B18:M18" si="3">SUM(B16)</f>
        <v>0</v>
      </c>
      <c r="C18" s="416">
        <f t="shared" si="3"/>
        <v>0</v>
      </c>
      <c r="D18" s="415">
        <f t="shared" si="3"/>
        <v>0</v>
      </c>
      <c r="E18" s="416">
        <f t="shared" si="3"/>
        <v>0</v>
      </c>
      <c r="F18" s="415">
        <f t="shared" si="3"/>
        <v>0</v>
      </c>
      <c r="G18" s="416">
        <f t="shared" si="3"/>
        <v>0</v>
      </c>
      <c r="H18" s="415">
        <f t="shared" si="3"/>
        <v>0</v>
      </c>
      <c r="I18" s="416">
        <f t="shared" si="3"/>
        <v>0</v>
      </c>
      <c r="J18" s="417">
        <f t="shared" si="3"/>
        <v>0</v>
      </c>
      <c r="K18" s="418">
        <f t="shared" si="3"/>
        <v>0</v>
      </c>
      <c r="L18" s="418">
        <f t="shared" si="3"/>
        <v>0</v>
      </c>
      <c r="M18" s="419">
        <f t="shared" si="3"/>
        <v>0</v>
      </c>
      <c r="N18" s="419">
        <f t="shared" ref="N18:P18" si="4">SUM(N16)</f>
        <v>0</v>
      </c>
      <c r="O18" s="420">
        <f t="shared" si="4"/>
        <v>0</v>
      </c>
      <c r="P18" s="420">
        <f t="shared" si="4"/>
        <v>0</v>
      </c>
      <c r="Q18" s="2"/>
      <c r="R18" s="80"/>
    </row>
    <row r="19" spans="1:20" ht="27.5" customHeight="1" x14ac:dyDescent="0.35">
      <c r="A19" s="18" t="s">
        <v>26</v>
      </c>
      <c r="B19" s="415">
        <f>SUM(B16:B17)</f>
        <v>0</v>
      </c>
      <c r="C19" s="416">
        <f t="shared" ref="C19:L19" si="5">SUM(C16:C17)</f>
        <v>0</v>
      </c>
      <c r="D19" s="415">
        <f t="shared" si="5"/>
        <v>0</v>
      </c>
      <c r="E19" s="416">
        <f t="shared" si="5"/>
        <v>0</v>
      </c>
      <c r="F19" s="415">
        <f t="shared" si="5"/>
        <v>0</v>
      </c>
      <c r="G19" s="416">
        <f t="shared" si="5"/>
        <v>0</v>
      </c>
      <c r="H19" s="415">
        <f t="shared" si="5"/>
        <v>0</v>
      </c>
      <c r="I19" s="416">
        <f t="shared" si="5"/>
        <v>0</v>
      </c>
      <c r="J19" s="605">
        <f t="shared" si="5"/>
        <v>0</v>
      </c>
      <c r="K19" s="604">
        <f t="shared" si="5"/>
        <v>0</v>
      </c>
      <c r="L19" s="604">
        <f t="shared" si="5"/>
        <v>0</v>
      </c>
      <c r="M19" s="419">
        <f>SUM(M16:M17)</f>
        <v>0</v>
      </c>
      <c r="N19" s="419">
        <f t="shared" ref="N19:P19" si="6">SUM(N16:N17)</f>
        <v>0</v>
      </c>
      <c r="O19" s="420">
        <f t="shared" si="6"/>
        <v>0</v>
      </c>
      <c r="P19" s="420">
        <f t="shared" si="6"/>
        <v>0</v>
      </c>
      <c r="Q19" s="2"/>
      <c r="R19" s="79"/>
    </row>
    <row r="20" spans="1:20" s="11" customFormat="1" x14ac:dyDescent="0.35">
      <c r="A20" s="105"/>
      <c r="B20" s="82"/>
      <c r="C20" s="82"/>
      <c r="D20" s="82"/>
      <c r="E20" s="82"/>
      <c r="F20" s="82"/>
      <c r="G20" s="83"/>
      <c r="H20" s="83"/>
      <c r="I20" s="83"/>
      <c r="J20" s="84"/>
      <c r="K20" s="63"/>
      <c r="L20" s="85"/>
      <c r="M20" s="63"/>
      <c r="N20" s="63"/>
      <c r="O20" s="63"/>
      <c r="P20" s="63"/>
      <c r="Q20" s="63"/>
      <c r="R20" s="81"/>
    </row>
    <row r="21" spans="1:20" s="11" customFormat="1" ht="61" customHeight="1" x14ac:dyDescent="0.35">
      <c r="A21" s="606" t="s">
        <v>678</v>
      </c>
      <c r="B21" s="345">
        <f t="shared" ref="B21:L21" si="7">SUM(B10+B18)</f>
        <v>0</v>
      </c>
      <c r="C21" s="346">
        <f t="shared" si="7"/>
        <v>0</v>
      </c>
      <c r="D21" s="345">
        <f t="shared" si="7"/>
        <v>0</v>
      </c>
      <c r="E21" s="346">
        <f t="shared" si="7"/>
        <v>0</v>
      </c>
      <c r="F21" s="345">
        <f t="shared" si="7"/>
        <v>0</v>
      </c>
      <c r="G21" s="346">
        <f t="shared" si="7"/>
        <v>0</v>
      </c>
      <c r="H21" s="345">
        <f t="shared" si="7"/>
        <v>0</v>
      </c>
      <c r="I21" s="346">
        <f t="shared" si="7"/>
        <v>0</v>
      </c>
      <c r="J21" s="345">
        <f t="shared" si="7"/>
        <v>0</v>
      </c>
      <c r="K21" s="346">
        <f t="shared" si="7"/>
        <v>0</v>
      </c>
      <c r="L21" s="346">
        <f t="shared" si="7"/>
        <v>0</v>
      </c>
      <c r="M21" s="345">
        <f>SUM(M10)</f>
        <v>0</v>
      </c>
      <c r="N21" s="345">
        <f>SUM(N10)</f>
        <v>0</v>
      </c>
      <c r="O21" s="346">
        <f>SUM(O10)</f>
        <v>0</v>
      </c>
      <c r="P21" s="346">
        <f>SUM(P10)</f>
        <v>0</v>
      </c>
      <c r="Q21" s="66"/>
      <c r="R21" s="66"/>
      <c r="S21" s="66"/>
      <c r="T21" s="66"/>
    </row>
    <row r="22" spans="1:20" x14ac:dyDescent="0.35">
      <c r="A22" s="132"/>
    </row>
    <row r="23" spans="1:20" s="165" customFormat="1" ht="51.5" customHeight="1" x14ac:dyDescent="0.35">
      <c r="A23" s="750" t="s">
        <v>674</v>
      </c>
      <c r="B23" s="751"/>
      <c r="C23" s="751"/>
      <c r="D23" s="751"/>
      <c r="E23" s="751"/>
      <c r="F23" s="751"/>
      <c r="G23" s="751"/>
      <c r="H23" s="751"/>
      <c r="I23" s="751"/>
      <c r="J23" s="751"/>
      <c r="K23" s="751"/>
      <c r="L23" s="751"/>
      <c r="M23" s="751"/>
      <c r="N23" s="751"/>
      <c r="O23" s="751"/>
      <c r="P23" s="752"/>
      <c r="Q23" s="254"/>
      <c r="R23" s="252"/>
    </row>
    <row r="24" spans="1:20" s="249" customFormat="1" ht="37.5" customHeight="1" x14ac:dyDescent="0.35">
      <c r="A24" s="706" t="s">
        <v>675</v>
      </c>
      <c r="B24" s="707"/>
      <c r="C24" s="707"/>
      <c r="D24" s="707"/>
      <c r="E24" s="707"/>
      <c r="F24" s="707"/>
      <c r="G24" s="707"/>
      <c r="H24" s="707"/>
      <c r="I24" s="707"/>
      <c r="J24" s="707"/>
      <c r="K24" s="707"/>
      <c r="L24" s="707"/>
      <c r="M24" s="707"/>
      <c r="N24" s="707"/>
      <c r="O24" s="707"/>
      <c r="P24" s="708"/>
      <c r="R24" s="165"/>
    </row>
    <row r="25" spans="1:20" s="249" customFormat="1" ht="50.5" customHeight="1" x14ac:dyDescent="0.35">
      <c r="A25" s="748" t="s">
        <v>676</v>
      </c>
      <c r="B25" s="748"/>
      <c r="C25" s="748"/>
      <c r="D25" s="748"/>
      <c r="E25" s="748"/>
      <c r="F25" s="748"/>
      <c r="G25" s="748"/>
      <c r="H25" s="748"/>
      <c r="I25" s="748"/>
      <c r="J25" s="748"/>
      <c r="K25" s="748"/>
      <c r="L25" s="748"/>
      <c r="M25" s="748"/>
      <c r="N25" s="748"/>
      <c r="O25" s="748"/>
      <c r="P25" s="749"/>
      <c r="R25" s="165"/>
    </row>
    <row r="26" spans="1:20" s="249" customFormat="1" ht="50.5" customHeight="1" x14ac:dyDescent="0.35">
      <c r="A26" s="742" t="s">
        <v>692</v>
      </c>
      <c r="B26" s="743"/>
      <c r="C26" s="743"/>
      <c r="D26" s="743"/>
      <c r="E26" s="743"/>
      <c r="F26" s="743"/>
      <c r="G26" s="743"/>
      <c r="H26" s="743"/>
      <c r="I26" s="743"/>
      <c r="J26" s="743"/>
      <c r="K26" s="743"/>
      <c r="L26" s="743"/>
      <c r="M26" s="743"/>
      <c r="N26" s="743"/>
      <c r="O26" s="743"/>
      <c r="P26" s="744"/>
      <c r="R26" s="165"/>
    </row>
  </sheetData>
  <sheetProtection algorithmName="SHA-512" hashValue="58UEXhhmV3ZPBqH1aHo1XtW0YjDc2q2CG34QSUXh0wZpSn6Q3vEdZ+qzrpw5Iu5NmdWhPVZBI++mvyg6pv6m2w==" saltValue="slCZslXf0a4vcMftMlve6w==" spinCount="100000" sheet="1" selectLockedCells="1"/>
  <mergeCells count="30">
    <mergeCell ref="R14:R15"/>
    <mergeCell ref="J6:L6"/>
    <mergeCell ref="N6:P6"/>
    <mergeCell ref="A13:A15"/>
    <mergeCell ref="A12:P12"/>
    <mergeCell ref="B14:C14"/>
    <mergeCell ref="R6:R7"/>
    <mergeCell ref="N14:P14"/>
    <mergeCell ref="B13:L13"/>
    <mergeCell ref="M13:P13"/>
    <mergeCell ref="A1:P1"/>
    <mergeCell ref="A2:P2"/>
    <mergeCell ref="A3:P3"/>
    <mergeCell ref="A4:P4"/>
    <mergeCell ref="A5:A7"/>
    <mergeCell ref="B5:L5"/>
    <mergeCell ref="M5:P5"/>
    <mergeCell ref="B6:C6"/>
    <mergeCell ref="D6:E6"/>
    <mergeCell ref="F6:G6"/>
    <mergeCell ref="H6:I6"/>
    <mergeCell ref="A26:P26"/>
    <mergeCell ref="A25:P25"/>
    <mergeCell ref="A24:P24"/>
    <mergeCell ref="J14:L14"/>
    <mergeCell ref="D14:E14"/>
    <mergeCell ref="F14:G14"/>
    <mergeCell ref="H14:I14"/>
    <mergeCell ref="A23:P23"/>
    <mergeCell ref="P16:P17"/>
  </mergeCells>
  <pageMargins left="0.70866141732283472" right="0.70866141732283472" top="0.74803149606299213" bottom="0.74803149606299213" header="0.31496062992125984" footer="0.31496062992125984"/>
  <pageSetup paperSize="8" scale="54" orientation="landscape" r:id="rId1"/>
  <headerFooter>
    <oddFooter>Pagina &amp;P&amp;R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6EB9-DEBB-42C7-9C36-9B71E4DD30D3}">
  <sheetPr codeName="Foglio11">
    <pageSetUpPr fitToPage="1"/>
  </sheetPr>
  <dimension ref="A1:M22"/>
  <sheetViews>
    <sheetView topLeftCell="A7" zoomScale="90" zoomScaleNormal="90" workbookViewId="0">
      <selection activeCell="I8" sqref="I8"/>
    </sheetView>
  </sheetViews>
  <sheetFormatPr defaultRowHeight="14.5" x14ac:dyDescent="0.35"/>
  <cols>
    <col min="1" max="1" width="26.453125" customWidth="1"/>
    <col min="12" max="12" width="11.54296875" customWidth="1"/>
  </cols>
  <sheetData>
    <row r="1" spans="1:13" ht="56.5" customHeight="1" x14ac:dyDescent="0.35">
      <c r="A1" s="770" t="s">
        <v>596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2"/>
    </row>
    <row r="2" spans="1:13" ht="28.5" x14ac:dyDescent="0.35">
      <c r="A2" s="728" t="str">
        <f>+Frontespizio!A5</f>
        <v>Inserire denominazione Regione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</row>
    <row r="3" spans="1:13" s="36" customFormat="1" ht="25" customHeight="1" x14ac:dyDescent="0.35">
      <c r="A3" s="773" t="s">
        <v>631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</row>
    <row r="4" spans="1:13" ht="37.15" customHeight="1" x14ac:dyDescent="0.35">
      <c r="A4" s="768" t="s">
        <v>33</v>
      </c>
      <c r="B4" s="768"/>
      <c r="C4" s="768"/>
      <c r="D4" s="768"/>
      <c r="E4" s="768"/>
      <c r="F4" s="768"/>
      <c r="G4" s="768"/>
      <c r="H4" s="768"/>
      <c r="I4" s="768"/>
      <c r="J4" s="768"/>
      <c r="K4" s="768"/>
      <c r="L4" s="768"/>
    </row>
    <row r="5" spans="1:13" ht="33.65" customHeight="1" x14ac:dyDescent="0.35">
      <c r="A5" s="764" t="s">
        <v>632</v>
      </c>
      <c r="B5" s="716" t="s">
        <v>633</v>
      </c>
      <c r="C5" s="716"/>
      <c r="D5" s="716"/>
      <c r="E5" s="716"/>
      <c r="F5" s="716"/>
      <c r="G5" s="716"/>
      <c r="H5" s="716"/>
      <c r="I5" s="716"/>
      <c r="J5" s="716"/>
      <c r="K5" s="716"/>
      <c r="L5" s="716"/>
    </row>
    <row r="6" spans="1:13" ht="26.65" customHeight="1" x14ac:dyDescent="0.35">
      <c r="A6" s="764"/>
      <c r="B6" s="703" t="s">
        <v>29</v>
      </c>
      <c r="C6" s="703"/>
      <c r="D6" s="703" t="s">
        <v>17</v>
      </c>
      <c r="E6" s="703"/>
      <c r="F6" s="703" t="s">
        <v>18</v>
      </c>
      <c r="G6" s="703"/>
      <c r="H6" s="703" t="s">
        <v>634</v>
      </c>
      <c r="I6" s="703"/>
      <c r="J6" s="760" t="s">
        <v>74</v>
      </c>
      <c r="K6" s="760"/>
      <c r="L6" s="760"/>
      <c r="M6" s="7"/>
    </row>
    <row r="7" spans="1:13" ht="29.25" customHeight="1" x14ac:dyDescent="0.35">
      <c r="A7" s="764"/>
      <c r="B7" s="17" t="s">
        <v>48</v>
      </c>
      <c r="C7" s="20" t="s">
        <v>76</v>
      </c>
      <c r="D7" s="17" t="s">
        <v>48</v>
      </c>
      <c r="E7" s="20" t="s">
        <v>76</v>
      </c>
      <c r="F7" s="17" t="s">
        <v>48</v>
      </c>
      <c r="G7" s="20" t="s">
        <v>76</v>
      </c>
      <c r="H7" s="17" t="s">
        <v>48</v>
      </c>
      <c r="I7" s="20" t="s">
        <v>76</v>
      </c>
      <c r="J7" s="47" t="s">
        <v>48</v>
      </c>
      <c r="K7" s="28" t="s">
        <v>83</v>
      </c>
      <c r="L7" s="28" t="s">
        <v>66</v>
      </c>
      <c r="M7" s="7"/>
    </row>
    <row r="8" spans="1:13" ht="26" customHeight="1" x14ac:dyDescent="0.35">
      <c r="A8" s="255" t="s">
        <v>679</v>
      </c>
      <c r="B8" s="427"/>
      <c r="C8" s="430"/>
      <c r="D8" s="427"/>
      <c r="E8" s="430"/>
      <c r="F8" s="427"/>
      <c r="G8" s="430"/>
      <c r="H8" s="427"/>
      <c r="I8" s="430"/>
      <c r="J8" s="431">
        <f>B8+D8+F8+H8</f>
        <v>0</v>
      </c>
      <c r="K8" s="432">
        <f>C8+E8+G8+I8</f>
        <v>0</v>
      </c>
      <c r="L8" s="603"/>
      <c r="M8" s="6"/>
    </row>
    <row r="9" spans="1:13" ht="17.5" customHeight="1" x14ac:dyDescent="0.35">
      <c r="A9" s="18" t="s">
        <v>34</v>
      </c>
      <c r="B9" s="319">
        <f t="shared" ref="B9:L9" si="0">SUM(B8:B8)</f>
        <v>0</v>
      </c>
      <c r="C9" s="433">
        <f t="shared" si="0"/>
        <v>0</v>
      </c>
      <c r="D9" s="319">
        <f t="shared" si="0"/>
        <v>0</v>
      </c>
      <c r="E9" s="433">
        <f t="shared" si="0"/>
        <v>0</v>
      </c>
      <c r="F9" s="319">
        <f t="shared" si="0"/>
        <v>0</v>
      </c>
      <c r="G9" s="433">
        <f t="shared" si="0"/>
        <v>0</v>
      </c>
      <c r="H9" s="319">
        <f t="shared" si="0"/>
        <v>0</v>
      </c>
      <c r="I9" s="433">
        <f t="shared" si="0"/>
        <v>0</v>
      </c>
      <c r="J9" s="431">
        <f t="shared" si="0"/>
        <v>0</v>
      </c>
      <c r="K9" s="434">
        <f t="shared" si="0"/>
        <v>0</v>
      </c>
      <c r="L9" s="434">
        <f t="shared" si="0"/>
        <v>0</v>
      </c>
      <c r="M9" s="6"/>
    </row>
    <row r="10" spans="1:13" ht="43" customHeight="1" x14ac:dyDescent="0.35">
      <c r="A10" s="768" t="s">
        <v>35</v>
      </c>
      <c r="B10" s="768"/>
      <c r="C10" s="768"/>
      <c r="D10" s="768"/>
      <c r="E10" s="768"/>
      <c r="F10" s="768"/>
      <c r="G10" s="768"/>
      <c r="H10" s="768"/>
      <c r="I10" s="768"/>
      <c r="J10" s="768"/>
      <c r="K10" s="768"/>
      <c r="L10" s="768"/>
    </row>
    <row r="11" spans="1:13" ht="18.5" x14ac:dyDescent="0.35">
      <c r="A11" s="764" t="s">
        <v>632</v>
      </c>
      <c r="B11" s="716" t="s">
        <v>687</v>
      </c>
      <c r="C11" s="716"/>
      <c r="D11" s="716"/>
      <c r="E11" s="716"/>
      <c r="F11" s="716"/>
      <c r="G11" s="716"/>
      <c r="H11" s="716"/>
      <c r="I11" s="716"/>
      <c r="J11" s="716"/>
      <c r="K11" s="716"/>
      <c r="L11" s="716"/>
    </row>
    <row r="12" spans="1:13" ht="37" customHeight="1" x14ac:dyDescent="0.35">
      <c r="A12" s="764"/>
      <c r="B12" s="703" t="s">
        <v>29</v>
      </c>
      <c r="C12" s="703"/>
      <c r="D12" s="703" t="s">
        <v>17</v>
      </c>
      <c r="E12" s="703"/>
      <c r="F12" s="703" t="s">
        <v>18</v>
      </c>
      <c r="G12" s="703"/>
      <c r="H12" s="703" t="s">
        <v>634</v>
      </c>
      <c r="I12" s="703"/>
      <c r="J12" s="760" t="s">
        <v>74</v>
      </c>
      <c r="K12" s="760"/>
      <c r="L12" s="760"/>
    </row>
    <row r="13" spans="1:13" ht="26" x14ac:dyDescent="0.35">
      <c r="A13" s="764"/>
      <c r="B13" s="17" t="s">
        <v>48</v>
      </c>
      <c r="C13" s="20" t="s">
        <v>76</v>
      </c>
      <c r="D13" s="17" t="s">
        <v>48</v>
      </c>
      <c r="E13" s="20" t="s">
        <v>76</v>
      </c>
      <c r="F13" s="17" t="s">
        <v>48</v>
      </c>
      <c r="G13" s="20" t="s">
        <v>76</v>
      </c>
      <c r="H13" s="17" t="s">
        <v>48</v>
      </c>
      <c r="I13" s="20" t="s">
        <v>76</v>
      </c>
      <c r="J13" s="47" t="s">
        <v>48</v>
      </c>
      <c r="K13" s="28" t="s">
        <v>83</v>
      </c>
      <c r="L13" s="28" t="s">
        <v>66</v>
      </c>
    </row>
    <row r="14" spans="1:13" ht="29" customHeight="1" x14ac:dyDescent="0.35">
      <c r="A14" s="255" t="s">
        <v>679</v>
      </c>
      <c r="B14" s="427"/>
      <c r="C14" s="430"/>
      <c r="D14" s="427"/>
      <c r="E14" s="430"/>
      <c r="F14" s="427"/>
      <c r="G14" s="430"/>
      <c r="H14" s="427"/>
      <c r="I14" s="430"/>
      <c r="J14" s="431">
        <f>B14+D14+F14+H14</f>
        <v>0</v>
      </c>
      <c r="K14" s="432">
        <f>C14+E14+G14+I14</f>
        <v>0</v>
      </c>
      <c r="L14" s="603"/>
    </row>
    <row r="15" spans="1:13" x14ac:dyDescent="0.35">
      <c r="A15" s="18" t="s">
        <v>34</v>
      </c>
      <c r="B15" s="319">
        <f t="shared" ref="B15:L15" si="1">SUM(B14:B14)</f>
        <v>0</v>
      </c>
      <c r="C15" s="433">
        <f t="shared" si="1"/>
        <v>0</v>
      </c>
      <c r="D15" s="319">
        <f t="shared" si="1"/>
        <v>0</v>
      </c>
      <c r="E15" s="433">
        <f t="shared" si="1"/>
        <v>0</v>
      </c>
      <c r="F15" s="319">
        <f t="shared" si="1"/>
        <v>0</v>
      </c>
      <c r="G15" s="433">
        <f t="shared" si="1"/>
        <v>0</v>
      </c>
      <c r="H15" s="319">
        <f t="shared" si="1"/>
        <v>0</v>
      </c>
      <c r="I15" s="433">
        <f t="shared" si="1"/>
        <v>0</v>
      </c>
      <c r="J15" s="431">
        <f t="shared" si="1"/>
        <v>0</v>
      </c>
      <c r="K15" s="434">
        <f t="shared" si="1"/>
        <v>0</v>
      </c>
      <c r="L15" s="434">
        <f t="shared" si="1"/>
        <v>0</v>
      </c>
    </row>
    <row r="16" spans="1:13" x14ac:dyDescent="0.35">
      <c r="A16" s="3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3" ht="18.5" x14ac:dyDescent="0.35">
      <c r="A17" s="54" t="s">
        <v>26</v>
      </c>
      <c r="B17" s="345">
        <f>SUM(B9+B15)</f>
        <v>0</v>
      </c>
      <c r="C17" s="346">
        <f>SUM(C9+C15)</f>
        <v>0</v>
      </c>
      <c r="D17" s="345">
        <f t="shared" ref="D17:J17" si="2">SUM(D9+D15)</f>
        <v>0</v>
      </c>
      <c r="E17" s="346">
        <f t="shared" si="2"/>
        <v>0</v>
      </c>
      <c r="F17" s="345">
        <f>SUM(F9+F15)</f>
        <v>0</v>
      </c>
      <c r="G17" s="346">
        <f t="shared" si="2"/>
        <v>0</v>
      </c>
      <c r="H17" s="345">
        <f t="shared" si="2"/>
        <v>0</v>
      </c>
      <c r="I17" s="346">
        <f>SUM(I9+I15)</f>
        <v>0</v>
      </c>
      <c r="J17" s="345">
        <f t="shared" si="2"/>
        <v>0</v>
      </c>
      <c r="K17" s="346">
        <f>SUM(K9+K15)</f>
        <v>0</v>
      </c>
      <c r="L17" s="346">
        <f>SUM(L9+L15)</f>
        <v>0</v>
      </c>
      <c r="M17" s="632"/>
    </row>
    <row r="18" spans="1:13" x14ac:dyDescent="0.35">
      <c r="A18" s="3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3" x14ac:dyDescent="0.35">
      <c r="A19" s="781" t="s">
        <v>635</v>
      </c>
      <c r="B19" s="782"/>
      <c r="C19" s="782"/>
      <c r="D19" s="782"/>
      <c r="E19" s="782"/>
      <c r="F19" s="782"/>
      <c r="G19" s="782"/>
      <c r="H19" s="782"/>
      <c r="I19" s="782"/>
      <c r="J19" s="782"/>
      <c r="K19" s="782"/>
      <c r="L19" s="783"/>
    </row>
    <row r="20" spans="1:13" x14ac:dyDescent="0.35">
      <c r="A20" s="778" t="s">
        <v>637</v>
      </c>
      <c r="B20" s="779"/>
      <c r="C20" s="779"/>
      <c r="D20" s="779"/>
      <c r="E20" s="779"/>
      <c r="F20" s="779"/>
      <c r="G20" s="779"/>
      <c r="H20" s="779"/>
      <c r="I20" s="779"/>
      <c r="J20" s="779"/>
      <c r="K20" s="779"/>
      <c r="L20" s="780"/>
    </row>
    <row r="21" spans="1:13" x14ac:dyDescent="0.35">
      <c r="A21" s="629" t="s">
        <v>636</v>
      </c>
      <c r="B21" s="630"/>
      <c r="C21" s="630"/>
      <c r="D21" s="630"/>
      <c r="E21" s="630"/>
      <c r="F21" s="630"/>
      <c r="G21" s="630"/>
      <c r="H21" s="630"/>
      <c r="I21" s="630"/>
      <c r="J21" s="630"/>
      <c r="K21" s="630"/>
      <c r="L21" s="631"/>
    </row>
    <row r="22" spans="1:13" x14ac:dyDescent="0.35">
      <c r="A22" s="775" t="s">
        <v>688</v>
      </c>
      <c r="B22" s="776"/>
      <c r="C22" s="776"/>
      <c r="D22" s="776"/>
      <c r="E22" s="776"/>
      <c r="F22" s="776"/>
      <c r="G22" s="776"/>
      <c r="H22" s="776"/>
      <c r="I22" s="776"/>
      <c r="J22" s="776"/>
      <c r="K22" s="776"/>
      <c r="L22" s="777"/>
    </row>
  </sheetData>
  <sheetProtection algorithmName="SHA-512" hashValue="kWouNTVefDB8gu/5XbH1e2DCQisAobhSidfnt1+jVkjdJv8U2ykzoDXmLpdJ9i04pgeQQuzukv1Qi+/Y2p14ew==" saltValue="8VtDOjAcRnqgldGQ7fgkYw==" spinCount="100000" sheet="1" selectLockedCells="1"/>
  <mergeCells count="22">
    <mergeCell ref="A22:L22"/>
    <mergeCell ref="B12:C12"/>
    <mergeCell ref="D12:E12"/>
    <mergeCell ref="F12:G12"/>
    <mergeCell ref="H12:I12"/>
    <mergeCell ref="J12:L12"/>
    <mergeCell ref="A20:L20"/>
    <mergeCell ref="A19:L19"/>
    <mergeCell ref="A10:L10"/>
    <mergeCell ref="A11:A13"/>
    <mergeCell ref="B11:L11"/>
    <mergeCell ref="A1:L1"/>
    <mergeCell ref="A3:L3"/>
    <mergeCell ref="A4:L4"/>
    <mergeCell ref="A5:A7"/>
    <mergeCell ref="B5:L5"/>
    <mergeCell ref="B6:C6"/>
    <mergeCell ref="D6:E6"/>
    <mergeCell ref="F6:G6"/>
    <mergeCell ref="H6:I6"/>
    <mergeCell ref="J6:L6"/>
    <mergeCell ref="A2:L2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Pagina &amp;P&amp;R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29BB8-3C3D-488E-8B3F-BFEF900B0462}">
  <sheetPr>
    <pageSetUpPr fitToPage="1"/>
  </sheetPr>
  <dimension ref="A1:AJ35"/>
  <sheetViews>
    <sheetView topLeftCell="U10" zoomScale="50" zoomScaleNormal="50" workbookViewId="0">
      <selection activeCell="AC23" sqref="AC23"/>
    </sheetView>
  </sheetViews>
  <sheetFormatPr defaultColWidth="8.54296875" defaultRowHeight="14.25" customHeight="1" x14ac:dyDescent="0.35"/>
  <cols>
    <col min="1" max="1" width="51.36328125" style="4" customWidth="1"/>
    <col min="2" max="2" width="9.90625" style="4" customWidth="1"/>
    <col min="3" max="3" width="12.54296875" style="4" customWidth="1"/>
    <col min="4" max="4" width="7.54296875" style="4" customWidth="1"/>
    <col min="5" max="5" width="11.36328125" style="4" customWidth="1"/>
    <col min="6" max="6" width="9.90625" style="4" customWidth="1"/>
    <col min="7" max="7" width="10.453125" style="4" customWidth="1"/>
    <col min="8" max="8" width="7.54296875" style="4" customWidth="1"/>
    <col min="9" max="9" width="10.453125" style="4" customWidth="1"/>
    <col min="10" max="10" width="14.90625" style="4" customWidth="1"/>
    <col min="11" max="11" width="15.90625" style="4" customWidth="1"/>
    <col min="12" max="12" width="9.36328125" style="4" customWidth="1"/>
    <col min="13" max="13" width="10.1796875" style="4" customWidth="1"/>
    <col min="14" max="14" width="15.1796875" style="4" customWidth="1"/>
    <col min="15" max="15" width="10.08984375" style="4" customWidth="1"/>
    <col min="16" max="16" width="10.81640625" style="4" customWidth="1"/>
    <col min="17" max="17" width="11.90625" style="4" customWidth="1"/>
    <col min="18" max="18" width="17.54296875" style="4" customWidth="1"/>
    <col min="19" max="19" width="12.1796875" style="23" customWidth="1"/>
    <col min="20" max="20" width="16" style="23" customWidth="1"/>
    <col min="21" max="22" width="12.1796875" style="4" customWidth="1"/>
    <col min="23" max="23" width="13.08984375" style="4" customWidth="1"/>
    <col min="24" max="24" width="10.54296875" style="4" customWidth="1"/>
    <col min="25" max="25" width="12.453125" style="4" customWidth="1"/>
    <col min="26" max="26" width="8.54296875" style="4"/>
    <col min="27" max="27" width="10.1796875" style="4" customWidth="1"/>
    <col min="28" max="28" width="8.54296875" style="4"/>
    <col min="29" max="31" width="9.81640625" style="4" customWidth="1"/>
    <col min="32" max="33" width="12.54296875" style="4" customWidth="1"/>
    <col min="34" max="34" width="63.81640625" style="4" customWidth="1"/>
    <col min="35" max="35" width="89.26953125" style="4" customWidth="1"/>
    <col min="36" max="36" width="48.54296875" style="4" customWidth="1"/>
    <col min="37" max="16384" width="8.54296875" style="4"/>
  </cols>
  <sheetData>
    <row r="1" spans="1:36" ht="91.15" customHeight="1" x14ac:dyDescent="0.35">
      <c r="A1" s="821" t="s">
        <v>181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P1" s="822"/>
      <c r="Q1" s="822"/>
      <c r="R1" s="822"/>
      <c r="S1" s="822"/>
      <c r="T1" s="822"/>
      <c r="U1" s="822"/>
      <c r="V1" s="822"/>
      <c r="W1" s="822"/>
      <c r="X1" s="822"/>
      <c r="Y1" s="822"/>
      <c r="Z1" s="822"/>
      <c r="AA1" s="822"/>
      <c r="AB1" s="822"/>
      <c r="AC1" s="822"/>
      <c r="AD1" s="822"/>
      <c r="AE1" s="822"/>
      <c r="AF1" s="823"/>
      <c r="AG1" s="134"/>
      <c r="AH1" s="55"/>
      <c r="AI1" s="55"/>
    </row>
    <row r="2" spans="1:36" ht="37.15" customHeight="1" x14ac:dyDescent="0.35">
      <c r="A2" s="824" t="str">
        <f>+Frontespizio!A5</f>
        <v>Inserire denominazione Regione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6"/>
      <c r="AG2" s="135"/>
      <c r="AH2" s="56"/>
      <c r="AI2" s="56"/>
    </row>
    <row r="3" spans="1:36" customFormat="1" ht="54.5" customHeight="1" x14ac:dyDescent="0.35">
      <c r="A3" s="818" t="s">
        <v>143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819"/>
      <c r="O3" s="819"/>
      <c r="P3" s="819"/>
      <c r="Q3" s="819"/>
      <c r="R3" s="819"/>
      <c r="S3" s="819"/>
      <c r="T3" s="819"/>
      <c r="U3" s="819"/>
      <c r="V3" s="819"/>
      <c r="W3" s="819"/>
      <c r="X3" s="819"/>
      <c r="Y3" s="819"/>
      <c r="Z3" s="819"/>
      <c r="AA3" s="819"/>
      <c r="AB3" s="819"/>
      <c r="AC3" s="819"/>
      <c r="AD3" s="819"/>
      <c r="AE3" s="819"/>
      <c r="AF3" s="820"/>
      <c r="AG3" s="129"/>
      <c r="AH3" s="57"/>
      <c r="AI3" s="57"/>
    </row>
    <row r="4" spans="1:36" customFormat="1" ht="34.9" customHeight="1" x14ac:dyDescent="0.35">
      <c r="A4" s="715" t="s">
        <v>46</v>
      </c>
      <c r="B4" s="716" t="s">
        <v>644</v>
      </c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716"/>
      <c r="R4" s="716"/>
      <c r="S4" s="765" t="s">
        <v>159</v>
      </c>
      <c r="T4" s="766"/>
      <c r="U4" s="766"/>
      <c r="V4" s="766"/>
      <c r="W4" s="766"/>
      <c r="X4" s="766"/>
      <c r="Y4" s="766"/>
      <c r="Z4" s="766"/>
      <c r="AA4" s="766"/>
      <c r="AB4" s="766"/>
      <c r="AC4" s="766"/>
      <c r="AD4" s="766"/>
      <c r="AE4" s="766"/>
      <c r="AF4" s="767"/>
      <c r="AG4" s="136"/>
      <c r="AH4" s="64"/>
      <c r="AI4" s="64"/>
    </row>
    <row r="5" spans="1:36" customFormat="1" ht="56.5" customHeight="1" x14ac:dyDescent="0.35">
      <c r="A5" s="715"/>
      <c r="B5" s="703" t="s">
        <v>645</v>
      </c>
      <c r="C5" s="703"/>
      <c r="D5" s="703"/>
      <c r="E5" s="703"/>
      <c r="F5" s="703" t="s">
        <v>646</v>
      </c>
      <c r="G5" s="703"/>
      <c r="H5" s="703"/>
      <c r="I5" s="703"/>
      <c r="J5" s="812" t="s">
        <v>647</v>
      </c>
      <c r="K5" s="812"/>
      <c r="L5" s="704" t="s">
        <v>144</v>
      </c>
      <c r="M5" s="704"/>
      <c r="N5" s="704"/>
      <c r="O5" s="704"/>
      <c r="P5" s="704"/>
      <c r="Q5" s="704"/>
      <c r="R5" s="704"/>
      <c r="S5" s="789" t="s">
        <v>145</v>
      </c>
      <c r="T5" s="789"/>
      <c r="U5" s="789" t="s">
        <v>49</v>
      </c>
      <c r="V5" s="789"/>
      <c r="W5" s="827" t="s">
        <v>146</v>
      </c>
      <c r="X5" s="828"/>
      <c r="Y5" s="828"/>
      <c r="Z5" s="828"/>
      <c r="AA5" s="828"/>
      <c r="AB5" s="828"/>
      <c r="AC5" s="828"/>
      <c r="AD5" s="828"/>
      <c r="AE5" s="828"/>
      <c r="AF5" s="829"/>
      <c r="AG5" s="137"/>
      <c r="AH5" s="4"/>
      <c r="AI5" s="64"/>
    </row>
    <row r="6" spans="1:36" customFormat="1" ht="31" customHeight="1" x14ac:dyDescent="0.35">
      <c r="A6" s="715"/>
      <c r="B6" s="813" t="s">
        <v>68</v>
      </c>
      <c r="C6" s="813"/>
      <c r="D6" s="791"/>
      <c r="E6" s="791"/>
      <c r="F6" s="813" t="s">
        <v>68</v>
      </c>
      <c r="G6" s="813"/>
      <c r="H6" s="814"/>
      <c r="I6" s="814"/>
      <c r="J6" s="237" t="s">
        <v>68</v>
      </c>
      <c r="K6" s="815"/>
      <c r="L6" s="787" t="s">
        <v>68</v>
      </c>
      <c r="M6" s="787"/>
      <c r="N6" s="787"/>
      <c r="O6" s="787"/>
      <c r="P6" s="787"/>
      <c r="Q6" s="787"/>
      <c r="R6" s="787"/>
      <c r="S6" s="138" t="s">
        <v>68</v>
      </c>
      <c r="T6" s="814"/>
      <c r="U6" s="138" t="s">
        <v>68</v>
      </c>
      <c r="V6" s="791"/>
      <c r="W6" s="789" t="s">
        <v>68</v>
      </c>
      <c r="X6" s="789"/>
      <c r="Y6" s="789"/>
      <c r="Z6" s="789"/>
      <c r="AA6" s="789"/>
      <c r="AB6" s="789"/>
      <c r="AC6" s="789"/>
      <c r="AD6" s="792"/>
      <c r="AE6" s="793"/>
      <c r="AF6" s="794"/>
      <c r="AG6" s="140"/>
      <c r="AH6" s="4"/>
      <c r="AI6" s="154"/>
    </row>
    <row r="7" spans="1:36" customFormat="1" ht="63.4" customHeight="1" x14ac:dyDescent="0.35">
      <c r="A7" s="715"/>
      <c r="B7" s="784" t="s">
        <v>48</v>
      </c>
      <c r="C7" s="788" t="s">
        <v>76</v>
      </c>
      <c r="D7" s="791"/>
      <c r="E7" s="791"/>
      <c r="F7" s="784" t="s">
        <v>48</v>
      </c>
      <c r="G7" s="788" t="s">
        <v>76</v>
      </c>
      <c r="H7" s="814"/>
      <c r="I7" s="814"/>
      <c r="J7" s="790" t="s">
        <v>48</v>
      </c>
      <c r="K7" s="815"/>
      <c r="L7" s="811" t="s">
        <v>48</v>
      </c>
      <c r="M7" s="786" t="s">
        <v>76</v>
      </c>
      <c r="N7" s="786" t="s">
        <v>66</v>
      </c>
      <c r="O7" s="817"/>
      <c r="P7" s="817"/>
      <c r="Q7" s="817"/>
      <c r="R7" s="817"/>
      <c r="S7" s="784" t="s">
        <v>48</v>
      </c>
      <c r="T7" s="814"/>
      <c r="U7" s="784" t="s">
        <v>48</v>
      </c>
      <c r="V7" s="791"/>
      <c r="W7" s="785" t="s">
        <v>48</v>
      </c>
      <c r="X7" s="807" t="s">
        <v>76</v>
      </c>
      <c r="Y7" s="807" t="s">
        <v>66</v>
      </c>
      <c r="Z7" s="810" t="s">
        <v>147</v>
      </c>
      <c r="AA7" s="810"/>
      <c r="AB7" s="810" t="s">
        <v>148</v>
      </c>
      <c r="AC7" s="810"/>
      <c r="AD7" s="795"/>
      <c r="AE7" s="796"/>
      <c r="AF7" s="797"/>
      <c r="AG7" s="140"/>
      <c r="AH7" s="4"/>
      <c r="AI7" s="154"/>
    </row>
    <row r="8" spans="1:36" customFormat="1" ht="34.5" customHeight="1" x14ac:dyDescent="0.35">
      <c r="A8" s="715"/>
      <c r="B8" s="784"/>
      <c r="C8" s="788"/>
      <c r="D8" s="791"/>
      <c r="E8" s="791"/>
      <c r="F8" s="784"/>
      <c r="G8" s="788"/>
      <c r="H8" s="814"/>
      <c r="I8" s="814"/>
      <c r="J8" s="790"/>
      <c r="K8" s="815"/>
      <c r="L8" s="811"/>
      <c r="M8" s="786"/>
      <c r="N8" s="786"/>
      <c r="O8" s="817"/>
      <c r="P8" s="817"/>
      <c r="Q8" s="817"/>
      <c r="R8" s="817"/>
      <c r="S8" s="784"/>
      <c r="T8" s="814"/>
      <c r="U8" s="784"/>
      <c r="V8" s="791"/>
      <c r="W8" s="785"/>
      <c r="X8" s="807"/>
      <c r="Y8" s="807"/>
      <c r="Z8" s="139" t="s">
        <v>12</v>
      </c>
      <c r="AA8" s="44" t="s">
        <v>76</v>
      </c>
      <c r="AB8" s="139" t="s">
        <v>12</v>
      </c>
      <c r="AC8" s="44" t="s">
        <v>76</v>
      </c>
      <c r="AD8" s="795"/>
      <c r="AE8" s="796"/>
      <c r="AF8" s="797"/>
      <c r="AG8" s="140"/>
      <c r="AH8" s="161" t="s">
        <v>535</v>
      </c>
      <c r="AI8" s="697" t="s">
        <v>534</v>
      </c>
      <c r="AJ8" s="697" t="s">
        <v>668</v>
      </c>
    </row>
    <row r="9" spans="1:36" customFormat="1" ht="15" customHeight="1" x14ac:dyDescent="0.35">
      <c r="A9" s="34" t="s">
        <v>19</v>
      </c>
      <c r="B9" s="339"/>
      <c r="C9" s="340"/>
      <c r="D9" s="791"/>
      <c r="E9" s="791"/>
      <c r="F9" s="341"/>
      <c r="G9" s="342"/>
      <c r="H9" s="814"/>
      <c r="I9" s="814"/>
      <c r="J9" s="342"/>
      <c r="K9" s="815"/>
      <c r="L9" s="325">
        <f>B9+F9</f>
        <v>0</v>
      </c>
      <c r="M9" s="326">
        <f>(C9+G9)</f>
        <v>0</v>
      </c>
      <c r="N9" s="719"/>
      <c r="O9" s="817"/>
      <c r="P9" s="817"/>
      <c r="Q9" s="817"/>
      <c r="R9" s="817"/>
      <c r="S9" s="411"/>
      <c r="T9" s="814"/>
      <c r="U9" s="411"/>
      <c r="V9" s="791"/>
      <c r="W9" s="410">
        <f>SUM(S9+U9)</f>
        <v>0</v>
      </c>
      <c r="X9" s="412"/>
      <c r="Y9" s="816"/>
      <c r="Z9" s="438"/>
      <c r="AA9" s="412"/>
      <c r="AB9" s="438"/>
      <c r="AC9" s="412"/>
      <c r="AD9" s="795"/>
      <c r="AE9" s="796"/>
      <c r="AF9" s="797"/>
      <c r="AG9" s="140"/>
      <c r="AH9" s="386" t="str">
        <f t="shared" ref="AH9:AH14" si="0">IF(W9&lt;=(L9),"corretto ","Totale delle Relevant è maggiore del Totale Iscritti")</f>
        <v xml:space="preserve">corretto </v>
      </c>
      <c r="AI9" s="697"/>
      <c r="AJ9" s="697"/>
    </row>
    <row r="10" spans="1:36" customFormat="1" ht="15" customHeight="1" x14ac:dyDescent="0.35">
      <c r="A10" s="34" t="s">
        <v>20</v>
      </c>
      <c r="B10" s="339"/>
      <c r="C10" s="340"/>
      <c r="D10" s="791"/>
      <c r="E10" s="791"/>
      <c r="F10" s="343"/>
      <c r="G10" s="344"/>
      <c r="H10" s="814"/>
      <c r="I10" s="814"/>
      <c r="J10" s="437"/>
      <c r="K10" s="815"/>
      <c r="L10" s="325">
        <f t="shared" ref="L10:L13" si="1">B10+F10</f>
        <v>0</v>
      </c>
      <c r="M10" s="326">
        <f t="shared" ref="M10:M13" si="2">(C10+G10)</f>
        <v>0</v>
      </c>
      <c r="N10" s="719"/>
      <c r="O10" s="817"/>
      <c r="P10" s="817"/>
      <c r="Q10" s="817"/>
      <c r="R10" s="817"/>
      <c r="S10" s="411"/>
      <c r="T10" s="814"/>
      <c r="U10" s="411"/>
      <c r="V10" s="791"/>
      <c r="W10" s="410">
        <f>SUM(S10+U10)</f>
        <v>0</v>
      </c>
      <c r="X10" s="412"/>
      <c r="Y10" s="816"/>
      <c r="Z10" s="438"/>
      <c r="AA10" s="412"/>
      <c r="AB10" s="438"/>
      <c r="AC10" s="412"/>
      <c r="AD10" s="795"/>
      <c r="AE10" s="796"/>
      <c r="AF10" s="797"/>
      <c r="AG10" s="140"/>
      <c r="AH10" s="386" t="str">
        <f t="shared" si="0"/>
        <v xml:space="preserve">corretto </v>
      </c>
      <c r="AI10" s="697"/>
      <c r="AJ10" s="697"/>
    </row>
    <row r="11" spans="1:36" customFormat="1" ht="15" customHeight="1" x14ac:dyDescent="0.35">
      <c r="A11" s="34" t="s">
        <v>21</v>
      </c>
      <c r="B11" s="339"/>
      <c r="C11" s="340"/>
      <c r="D11" s="791"/>
      <c r="E11" s="791"/>
      <c r="F11" s="343"/>
      <c r="G11" s="344"/>
      <c r="H11" s="814"/>
      <c r="I11" s="814"/>
      <c r="J11" s="437"/>
      <c r="K11" s="815"/>
      <c r="L11" s="325">
        <f t="shared" si="1"/>
        <v>0</v>
      </c>
      <c r="M11" s="326">
        <f t="shared" si="2"/>
        <v>0</v>
      </c>
      <c r="N11" s="719"/>
      <c r="O11" s="817"/>
      <c r="P11" s="817"/>
      <c r="Q11" s="817"/>
      <c r="R11" s="817"/>
      <c r="S11" s="411"/>
      <c r="T11" s="814"/>
      <c r="U11" s="411"/>
      <c r="V11" s="791"/>
      <c r="W11" s="410">
        <f>SUM(S11+U11)</f>
        <v>0</v>
      </c>
      <c r="X11" s="412"/>
      <c r="Y11" s="816"/>
      <c r="Z11" s="438"/>
      <c r="AA11" s="412"/>
      <c r="AB11" s="438"/>
      <c r="AC11" s="412"/>
      <c r="AD11" s="795"/>
      <c r="AE11" s="796"/>
      <c r="AF11" s="797"/>
      <c r="AG11" s="140"/>
      <c r="AH11" s="386" t="str">
        <f t="shared" si="0"/>
        <v xml:space="preserve">corretto </v>
      </c>
    </row>
    <row r="12" spans="1:36" customFormat="1" ht="15" customHeight="1" x14ac:dyDescent="0.35">
      <c r="A12" s="34" t="s">
        <v>22</v>
      </c>
      <c r="B12" s="339"/>
      <c r="C12" s="340"/>
      <c r="D12" s="791"/>
      <c r="E12" s="791"/>
      <c r="F12" s="343"/>
      <c r="G12" s="344"/>
      <c r="H12" s="814"/>
      <c r="I12" s="814"/>
      <c r="J12" s="437"/>
      <c r="K12" s="815"/>
      <c r="L12" s="325">
        <f t="shared" si="1"/>
        <v>0</v>
      </c>
      <c r="M12" s="326">
        <f t="shared" si="2"/>
        <v>0</v>
      </c>
      <c r="N12" s="719"/>
      <c r="O12" s="817"/>
      <c r="P12" s="817"/>
      <c r="Q12" s="817"/>
      <c r="R12" s="817"/>
      <c r="S12" s="411"/>
      <c r="T12" s="814"/>
      <c r="U12" s="411"/>
      <c r="V12" s="791"/>
      <c r="W12" s="410">
        <f>SUM(S12+U12)</f>
        <v>0</v>
      </c>
      <c r="X12" s="412"/>
      <c r="Y12" s="816"/>
      <c r="Z12" s="438"/>
      <c r="AA12" s="412"/>
      <c r="AB12" s="438"/>
      <c r="AC12" s="412"/>
      <c r="AD12" s="795"/>
      <c r="AE12" s="796"/>
      <c r="AF12" s="797"/>
      <c r="AG12" s="140"/>
      <c r="AH12" s="386" t="str">
        <f t="shared" si="0"/>
        <v xml:space="preserve">corretto </v>
      </c>
    </row>
    <row r="13" spans="1:36" customFormat="1" ht="14.5" x14ac:dyDescent="0.35">
      <c r="A13" s="34" t="s">
        <v>23</v>
      </c>
      <c r="B13" s="339"/>
      <c r="C13" s="340"/>
      <c r="D13" s="791"/>
      <c r="E13" s="791"/>
      <c r="F13" s="343"/>
      <c r="G13" s="344"/>
      <c r="H13" s="814"/>
      <c r="I13" s="814"/>
      <c r="J13" s="437"/>
      <c r="K13" s="815"/>
      <c r="L13" s="325">
        <f t="shared" si="1"/>
        <v>0</v>
      </c>
      <c r="M13" s="326">
        <f t="shared" si="2"/>
        <v>0</v>
      </c>
      <c r="N13" s="719"/>
      <c r="O13" s="817"/>
      <c r="P13" s="817"/>
      <c r="Q13" s="817"/>
      <c r="R13" s="817"/>
      <c r="S13" s="411"/>
      <c r="T13" s="814"/>
      <c r="U13" s="411"/>
      <c r="V13" s="791"/>
      <c r="W13" s="410">
        <f>SUM(S13+U13)</f>
        <v>0</v>
      </c>
      <c r="X13" s="412"/>
      <c r="Y13" s="816"/>
      <c r="Z13" s="438"/>
      <c r="AA13" s="412"/>
      <c r="AB13" s="438"/>
      <c r="AC13" s="412"/>
      <c r="AD13" s="795"/>
      <c r="AE13" s="796"/>
      <c r="AF13" s="797"/>
      <c r="AG13" s="140"/>
      <c r="AH13" s="386" t="str">
        <f t="shared" si="0"/>
        <v xml:space="preserve">corretto </v>
      </c>
    </row>
    <row r="14" spans="1:36" customFormat="1" ht="40" customHeight="1" x14ac:dyDescent="0.35">
      <c r="A14" s="26" t="s">
        <v>34</v>
      </c>
      <c r="B14" s="315">
        <f t="shared" ref="B14:Y14" si="3">SUM(B9:B12)</f>
        <v>0</v>
      </c>
      <c r="C14" s="316">
        <f t="shared" si="3"/>
        <v>0</v>
      </c>
      <c r="D14" s="791"/>
      <c r="E14" s="791"/>
      <c r="F14" s="315">
        <f t="shared" si="3"/>
        <v>0</v>
      </c>
      <c r="G14" s="316">
        <f t="shared" si="3"/>
        <v>0</v>
      </c>
      <c r="H14" s="814"/>
      <c r="I14" s="814"/>
      <c r="J14" s="316">
        <f>SUM(J9:J13)</f>
        <v>0</v>
      </c>
      <c r="K14" s="815"/>
      <c r="L14" s="323">
        <f t="shared" si="3"/>
        <v>0</v>
      </c>
      <c r="M14" s="324">
        <f t="shared" si="3"/>
        <v>0</v>
      </c>
      <c r="N14" s="324">
        <f t="shared" ref="N14" si="4">SUM(N9:N12)</f>
        <v>0</v>
      </c>
      <c r="O14" s="817"/>
      <c r="P14" s="817"/>
      <c r="Q14" s="817"/>
      <c r="R14" s="817"/>
      <c r="S14" s="319">
        <f t="shared" si="3"/>
        <v>0</v>
      </c>
      <c r="T14" s="814"/>
      <c r="U14" s="319">
        <f t="shared" si="3"/>
        <v>0</v>
      </c>
      <c r="V14" s="791"/>
      <c r="W14" s="320">
        <f t="shared" si="3"/>
        <v>0</v>
      </c>
      <c r="X14" s="321">
        <f t="shared" si="3"/>
        <v>0</v>
      </c>
      <c r="Y14" s="321">
        <f t="shared" si="3"/>
        <v>0</v>
      </c>
      <c r="Z14" s="320">
        <f t="shared" ref="Z14:AC14" si="5">SUM(Z9:Z12)</f>
        <v>0</v>
      </c>
      <c r="AA14" s="321">
        <f t="shared" si="5"/>
        <v>0</v>
      </c>
      <c r="AB14" s="320">
        <f t="shared" si="5"/>
        <v>0</v>
      </c>
      <c r="AC14" s="321">
        <f t="shared" si="5"/>
        <v>0</v>
      </c>
      <c r="AD14" s="798"/>
      <c r="AE14" s="799"/>
      <c r="AF14" s="800"/>
      <c r="AG14" s="140"/>
      <c r="AH14" s="386" t="str">
        <f t="shared" si="0"/>
        <v xml:space="preserve">corretto </v>
      </c>
      <c r="AI14" s="332" t="str">
        <f>IF(AC14&lt;=(Z14),"corretto ","Totale delle relevant certification Baseline è maggiore del Duale ordinario")</f>
        <v xml:space="preserve">corretto </v>
      </c>
      <c r="AJ14" s="332" t="str">
        <f>IF(AB14&lt;=(W14),"corretto ","Totale delle relevant certification Target valorizzato/coerente è maggiore del Duale ordinario")</f>
        <v xml:space="preserve">corretto </v>
      </c>
    </row>
    <row r="15" spans="1:36" customFormat="1" ht="50" customHeight="1" x14ac:dyDescent="0.35">
      <c r="A15" s="818" t="s">
        <v>53</v>
      </c>
      <c r="B15" s="819"/>
      <c r="C15" s="819"/>
      <c r="D15" s="819"/>
      <c r="E15" s="819"/>
      <c r="F15" s="819"/>
      <c r="G15" s="819"/>
      <c r="H15" s="819"/>
      <c r="I15" s="819"/>
      <c r="J15" s="819"/>
      <c r="K15" s="819"/>
      <c r="L15" s="819"/>
      <c r="M15" s="819"/>
      <c r="N15" s="819"/>
      <c r="O15" s="819"/>
      <c r="P15" s="819"/>
      <c r="Q15" s="819"/>
      <c r="R15" s="819"/>
      <c r="S15" s="819"/>
      <c r="T15" s="819"/>
      <c r="U15" s="819"/>
      <c r="V15" s="819"/>
      <c r="W15" s="819"/>
      <c r="X15" s="819"/>
      <c r="Y15" s="819"/>
      <c r="Z15" s="819"/>
      <c r="AA15" s="819"/>
      <c r="AB15" s="819"/>
      <c r="AC15" s="819"/>
      <c r="AD15" s="819"/>
      <c r="AE15" s="819"/>
      <c r="AF15" s="820"/>
      <c r="AG15" s="129"/>
      <c r="AH15" s="79"/>
      <c r="AI15" s="141"/>
      <c r="AJ15" s="141"/>
    </row>
    <row r="16" spans="1:36" customFormat="1" ht="44" customHeight="1" x14ac:dyDescent="0.35">
      <c r="A16" s="715" t="s">
        <v>46</v>
      </c>
      <c r="B16" s="716" t="s">
        <v>648</v>
      </c>
      <c r="C16" s="716"/>
      <c r="D16" s="716"/>
      <c r="E16" s="716"/>
      <c r="F16" s="716"/>
      <c r="G16" s="716"/>
      <c r="H16" s="716"/>
      <c r="I16" s="716"/>
      <c r="J16" s="716"/>
      <c r="K16" s="716"/>
      <c r="L16" s="716"/>
      <c r="M16" s="716"/>
      <c r="N16" s="716"/>
      <c r="O16" s="716"/>
      <c r="P16" s="716"/>
      <c r="Q16" s="716"/>
      <c r="R16" s="716"/>
      <c r="S16" s="765" t="s">
        <v>187</v>
      </c>
      <c r="T16" s="766"/>
      <c r="U16" s="766"/>
      <c r="V16" s="766"/>
      <c r="W16" s="766"/>
      <c r="X16" s="766"/>
      <c r="Y16" s="766"/>
      <c r="Z16" s="766"/>
      <c r="AA16" s="766"/>
      <c r="AB16" s="766"/>
      <c r="AC16" s="766"/>
      <c r="AD16" s="766"/>
      <c r="AE16" s="766"/>
      <c r="AF16" s="767"/>
      <c r="AG16" s="142"/>
      <c r="AH16" s="141"/>
      <c r="AI16" s="143"/>
      <c r="AJ16" s="143"/>
    </row>
    <row r="17" spans="1:36" customFormat="1" ht="56.5" customHeight="1" x14ac:dyDescent="0.35">
      <c r="A17" s="715"/>
      <c r="B17" s="703" t="s">
        <v>645</v>
      </c>
      <c r="C17" s="703"/>
      <c r="D17" s="703"/>
      <c r="E17" s="703"/>
      <c r="F17" s="703" t="s">
        <v>646</v>
      </c>
      <c r="G17" s="703"/>
      <c r="H17" s="703"/>
      <c r="I17" s="703"/>
      <c r="J17" s="812" t="s">
        <v>647</v>
      </c>
      <c r="K17" s="812"/>
      <c r="L17" s="704" t="s">
        <v>144</v>
      </c>
      <c r="M17" s="704"/>
      <c r="N17" s="704"/>
      <c r="O17" s="704"/>
      <c r="P17" s="704"/>
      <c r="Q17" s="704"/>
      <c r="R17" s="704"/>
      <c r="S17" s="789" t="s">
        <v>145</v>
      </c>
      <c r="T17" s="789"/>
      <c r="U17" s="789" t="s">
        <v>49</v>
      </c>
      <c r="V17" s="789"/>
      <c r="W17" s="705" t="s">
        <v>146</v>
      </c>
      <c r="X17" s="705"/>
      <c r="Y17" s="705"/>
      <c r="Z17" s="705"/>
      <c r="AA17" s="705"/>
      <c r="AB17" s="705"/>
      <c r="AC17" s="705"/>
      <c r="AD17" s="705"/>
      <c r="AE17" s="705"/>
      <c r="AF17" s="705"/>
      <c r="AG17" s="137"/>
      <c r="AH17" s="144"/>
      <c r="AI17" s="144"/>
      <c r="AJ17" s="145"/>
    </row>
    <row r="18" spans="1:36" customFormat="1" ht="63.9" customHeight="1" x14ac:dyDescent="0.35">
      <c r="A18" s="715"/>
      <c r="B18" s="813" t="s">
        <v>68</v>
      </c>
      <c r="C18" s="813"/>
      <c r="D18" s="813" t="s">
        <v>27</v>
      </c>
      <c r="E18" s="813"/>
      <c r="F18" s="813" t="s">
        <v>68</v>
      </c>
      <c r="G18" s="813"/>
      <c r="H18" s="813" t="s">
        <v>27</v>
      </c>
      <c r="I18" s="813"/>
      <c r="J18" s="237" t="s">
        <v>68</v>
      </c>
      <c r="K18" s="237" t="s">
        <v>27</v>
      </c>
      <c r="L18" s="787" t="s">
        <v>68</v>
      </c>
      <c r="M18" s="787"/>
      <c r="N18" s="787" t="s">
        <v>27</v>
      </c>
      <c r="O18" s="787"/>
      <c r="P18" s="787" t="s">
        <v>149</v>
      </c>
      <c r="Q18" s="787"/>
      <c r="R18" s="787"/>
      <c r="S18" s="138" t="s">
        <v>68</v>
      </c>
      <c r="T18" s="138" t="s">
        <v>27</v>
      </c>
      <c r="U18" s="138" t="s">
        <v>68</v>
      </c>
      <c r="V18" s="138" t="s">
        <v>27</v>
      </c>
      <c r="W18" s="789" t="s">
        <v>68</v>
      </c>
      <c r="X18" s="789"/>
      <c r="Y18" s="789"/>
      <c r="Z18" s="789"/>
      <c r="AA18" s="789"/>
      <c r="AB18" s="789" t="s">
        <v>27</v>
      </c>
      <c r="AC18" s="789"/>
      <c r="AD18" s="789" t="s">
        <v>150</v>
      </c>
      <c r="AE18" s="789"/>
      <c r="AF18" s="789"/>
      <c r="AG18" s="140"/>
      <c r="AH18" s="144"/>
      <c r="AI18" s="144"/>
      <c r="AJ18" s="145"/>
    </row>
    <row r="19" spans="1:36" customFormat="1" ht="34.5" customHeight="1" x14ac:dyDescent="0.35">
      <c r="A19" s="715"/>
      <c r="B19" s="784" t="s">
        <v>48</v>
      </c>
      <c r="C19" s="788" t="s">
        <v>76</v>
      </c>
      <c r="D19" s="784" t="s">
        <v>48</v>
      </c>
      <c r="E19" s="788" t="s">
        <v>76</v>
      </c>
      <c r="F19" s="784" t="s">
        <v>48</v>
      </c>
      <c r="G19" s="788" t="s">
        <v>76</v>
      </c>
      <c r="H19" s="784" t="s">
        <v>48</v>
      </c>
      <c r="I19" s="788" t="s">
        <v>76</v>
      </c>
      <c r="J19" s="790" t="s">
        <v>48</v>
      </c>
      <c r="K19" s="790" t="s">
        <v>48</v>
      </c>
      <c r="L19" s="811" t="s">
        <v>48</v>
      </c>
      <c r="M19" s="786" t="s">
        <v>76</v>
      </c>
      <c r="N19" s="811" t="s">
        <v>48</v>
      </c>
      <c r="O19" s="786" t="s">
        <v>76</v>
      </c>
      <c r="P19" s="811" t="s">
        <v>34</v>
      </c>
      <c r="Q19" s="786" t="s">
        <v>76</v>
      </c>
      <c r="R19" s="786" t="s">
        <v>66</v>
      </c>
      <c r="S19" s="784" t="s">
        <v>48</v>
      </c>
      <c r="T19" s="784" t="s">
        <v>48</v>
      </c>
      <c r="U19" s="784" t="s">
        <v>48</v>
      </c>
      <c r="V19" s="784" t="s">
        <v>48</v>
      </c>
      <c r="W19" s="785" t="s">
        <v>48</v>
      </c>
      <c r="X19" s="807" t="s">
        <v>76</v>
      </c>
      <c r="Y19" s="809"/>
      <c r="Z19" s="810" t="s">
        <v>147</v>
      </c>
      <c r="AA19" s="810"/>
      <c r="AB19" s="785" t="s">
        <v>48</v>
      </c>
      <c r="AC19" s="807" t="s">
        <v>76</v>
      </c>
      <c r="AD19" s="785" t="s">
        <v>34</v>
      </c>
      <c r="AE19" s="807" t="s">
        <v>76</v>
      </c>
      <c r="AF19" s="807" t="s">
        <v>66</v>
      </c>
      <c r="AG19" s="146"/>
      <c r="AH19" s="144"/>
      <c r="AI19" s="144"/>
      <c r="AJ19" s="145"/>
    </row>
    <row r="20" spans="1:36" customFormat="1" ht="31.25" customHeight="1" x14ac:dyDescent="0.35">
      <c r="A20" s="715"/>
      <c r="B20" s="784"/>
      <c r="C20" s="788"/>
      <c r="D20" s="784"/>
      <c r="E20" s="788"/>
      <c r="F20" s="784"/>
      <c r="G20" s="788"/>
      <c r="H20" s="784"/>
      <c r="I20" s="788"/>
      <c r="J20" s="790"/>
      <c r="K20" s="790"/>
      <c r="L20" s="811"/>
      <c r="M20" s="786"/>
      <c r="N20" s="811"/>
      <c r="O20" s="786"/>
      <c r="P20" s="811"/>
      <c r="Q20" s="786"/>
      <c r="R20" s="786"/>
      <c r="S20" s="784"/>
      <c r="T20" s="784"/>
      <c r="U20" s="784"/>
      <c r="V20" s="784"/>
      <c r="W20" s="785"/>
      <c r="X20" s="807"/>
      <c r="Y20" s="809"/>
      <c r="Z20" s="139" t="s">
        <v>12</v>
      </c>
      <c r="AA20" s="44" t="s">
        <v>76</v>
      </c>
      <c r="AB20" s="785"/>
      <c r="AC20" s="807"/>
      <c r="AD20" s="785"/>
      <c r="AE20" s="807"/>
      <c r="AF20" s="807"/>
      <c r="AG20" s="146"/>
      <c r="AH20" s="161" t="s">
        <v>535</v>
      </c>
      <c r="AI20" s="697" t="s">
        <v>536</v>
      </c>
      <c r="AJ20" s="145"/>
    </row>
    <row r="21" spans="1:36" customFormat="1" ht="15" customHeight="1" x14ac:dyDescent="0.35">
      <c r="A21" s="34" t="s">
        <v>19</v>
      </c>
      <c r="B21" s="339"/>
      <c r="C21" s="340"/>
      <c r="D21" s="339"/>
      <c r="E21" s="340"/>
      <c r="F21" s="341"/>
      <c r="G21" s="342"/>
      <c r="H21" s="341"/>
      <c r="I21" s="342"/>
      <c r="J21" s="342"/>
      <c r="K21" s="342"/>
      <c r="L21" s="325">
        <f>B21+F21</f>
        <v>0</v>
      </c>
      <c r="M21" s="326">
        <f>(C21+G21)</f>
        <v>0</v>
      </c>
      <c r="N21" s="325">
        <f>D21+H21</f>
        <v>0</v>
      </c>
      <c r="O21" s="326">
        <f>(E21+I21)</f>
        <v>0</v>
      </c>
      <c r="P21" s="325">
        <f>(L21+N21)</f>
        <v>0</v>
      </c>
      <c r="Q21" s="326">
        <f>(M21+O21)</f>
        <v>0</v>
      </c>
      <c r="R21" s="719"/>
      <c r="S21" s="411"/>
      <c r="T21" s="411"/>
      <c r="U21" s="411"/>
      <c r="V21" s="411"/>
      <c r="W21" s="410">
        <f>SUM(S21+U21)</f>
        <v>0</v>
      </c>
      <c r="X21" s="412"/>
      <c r="Y21" s="809"/>
      <c r="Z21" s="438"/>
      <c r="AA21" s="412"/>
      <c r="AB21" s="410">
        <f>SUM(T21+V21)</f>
        <v>0</v>
      </c>
      <c r="AC21" s="412"/>
      <c r="AD21" s="435">
        <f>(W21+AB21)</f>
        <v>0</v>
      </c>
      <c r="AE21" s="436">
        <f>(X21+AC21)</f>
        <v>0</v>
      </c>
      <c r="AF21" s="808"/>
      <c r="AG21" s="147"/>
      <c r="AH21" s="386" t="str">
        <f t="shared" ref="AH21:AH25" si="6">IF(AD21&lt;=(P21),"corretto ","Totale delle Relevant è maggiore del Totale Iscritti")</f>
        <v xml:space="preserve">corretto </v>
      </c>
      <c r="AI21" s="697"/>
      <c r="AJ21" s="35"/>
    </row>
    <row r="22" spans="1:36" customFormat="1" ht="15" customHeight="1" x14ac:dyDescent="0.35">
      <c r="A22" s="34" t="s">
        <v>20</v>
      </c>
      <c r="B22" s="339"/>
      <c r="C22" s="340"/>
      <c r="D22" s="339"/>
      <c r="E22" s="340"/>
      <c r="F22" s="343"/>
      <c r="G22" s="344"/>
      <c r="H22" s="343"/>
      <c r="I22" s="344"/>
      <c r="J22" s="344"/>
      <c r="K22" s="344"/>
      <c r="L22" s="325">
        <f t="shared" ref="L22:L25" si="7">B22+F22</f>
        <v>0</v>
      </c>
      <c r="M22" s="326">
        <f t="shared" ref="M22:M25" si="8">(C22+G22)</f>
        <v>0</v>
      </c>
      <c r="N22" s="325">
        <f t="shared" ref="N22:N25" si="9">D22+H22</f>
        <v>0</v>
      </c>
      <c r="O22" s="326">
        <f t="shared" ref="O22:O25" si="10">(E22+I22)</f>
        <v>0</v>
      </c>
      <c r="P22" s="325">
        <f t="shared" ref="P22:P25" si="11">(L22+N22)</f>
        <v>0</v>
      </c>
      <c r="Q22" s="326">
        <f t="shared" ref="Q22:Q25" si="12">(M22+O22)</f>
        <v>0</v>
      </c>
      <c r="R22" s="719"/>
      <c r="S22" s="411"/>
      <c r="T22" s="411"/>
      <c r="U22" s="411"/>
      <c r="V22" s="411"/>
      <c r="W22" s="410">
        <f>SUM(S22+U22)</f>
        <v>0</v>
      </c>
      <c r="X22" s="412"/>
      <c r="Y22" s="809"/>
      <c r="Z22" s="438"/>
      <c r="AA22" s="412"/>
      <c r="AB22" s="410">
        <f>SUM(T22+V22)</f>
        <v>0</v>
      </c>
      <c r="AC22" s="412"/>
      <c r="AD22" s="435">
        <f t="shared" ref="AD22:AE25" si="13">(W22+AB22)</f>
        <v>0</v>
      </c>
      <c r="AE22" s="436">
        <f t="shared" si="13"/>
        <v>0</v>
      </c>
      <c r="AF22" s="808"/>
      <c r="AG22" s="147"/>
      <c r="AH22" s="386" t="str">
        <f t="shared" si="6"/>
        <v xml:space="preserve">corretto </v>
      </c>
      <c r="AI22" s="697"/>
    </row>
    <row r="23" spans="1:36" customFormat="1" ht="15" customHeight="1" x14ac:dyDescent="0.35">
      <c r="A23" s="34" t="s">
        <v>21</v>
      </c>
      <c r="B23" s="339"/>
      <c r="C23" s="340"/>
      <c r="D23" s="339"/>
      <c r="E23" s="340"/>
      <c r="F23" s="343"/>
      <c r="G23" s="344"/>
      <c r="H23" s="343"/>
      <c r="I23" s="344"/>
      <c r="J23" s="344"/>
      <c r="K23" s="344"/>
      <c r="L23" s="325">
        <f t="shared" si="7"/>
        <v>0</v>
      </c>
      <c r="M23" s="326">
        <f t="shared" si="8"/>
        <v>0</v>
      </c>
      <c r="N23" s="325">
        <f t="shared" si="9"/>
        <v>0</v>
      </c>
      <c r="O23" s="326">
        <f t="shared" si="10"/>
        <v>0</v>
      </c>
      <c r="P23" s="325">
        <f t="shared" si="11"/>
        <v>0</v>
      </c>
      <c r="Q23" s="326">
        <f t="shared" si="12"/>
        <v>0</v>
      </c>
      <c r="R23" s="719"/>
      <c r="S23" s="411"/>
      <c r="T23" s="411"/>
      <c r="U23" s="411"/>
      <c r="V23" s="411"/>
      <c r="W23" s="410">
        <f>SUM(S23+U23)</f>
        <v>0</v>
      </c>
      <c r="X23" s="412"/>
      <c r="Y23" s="809"/>
      <c r="Z23" s="438"/>
      <c r="AA23" s="412"/>
      <c r="AB23" s="410">
        <f>SUM(T23+V23)</f>
        <v>0</v>
      </c>
      <c r="AC23" s="412"/>
      <c r="AD23" s="435">
        <f t="shared" si="13"/>
        <v>0</v>
      </c>
      <c r="AE23" s="436">
        <f t="shared" si="13"/>
        <v>0</v>
      </c>
      <c r="AF23" s="808"/>
      <c r="AG23" s="147"/>
      <c r="AH23" s="386" t="str">
        <f t="shared" si="6"/>
        <v xml:space="preserve">corretto </v>
      </c>
    </row>
    <row r="24" spans="1:36" customFormat="1" ht="15" customHeight="1" x14ac:dyDescent="0.35">
      <c r="A24" s="34" t="s">
        <v>22</v>
      </c>
      <c r="B24" s="339"/>
      <c r="C24" s="340"/>
      <c r="D24" s="339"/>
      <c r="E24" s="340"/>
      <c r="F24" s="343"/>
      <c r="G24" s="344"/>
      <c r="H24" s="343"/>
      <c r="I24" s="344"/>
      <c r="J24" s="344"/>
      <c r="K24" s="344"/>
      <c r="L24" s="325">
        <f t="shared" si="7"/>
        <v>0</v>
      </c>
      <c r="M24" s="326">
        <f t="shared" si="8"/>
        <v>0</v>
      </c>
      <c r="N24" s="325">
        <f t="shared" si="9"/>
        <v>0</v>
      </c>
      <c r="O24" s="326">
        <f t="shared" si="10"/>
        <v>0</v>
      </c>
      <c r="P24" s="325">
        <f t="shared" si="11"/>
        <v>0</v>
      </c>
      <c r="Q24" s="326">
        <f t="shared" si="12"/>
        <v>0</v>
      </c>
      <c r="R24" s="719"/>
      <c r="S24" s="411"/>
      <c r="T24" s="411"/>
      <c r="U24" s="411"/>
      <c r="V24" s="411"/>
      <c r="W24" s="410">
        <f>SUM(S24+U24)</f>
        <v>0</v>
      </c>
      <c r="X24" s="412"/>
      <c r="Y24" s="809"/>
      <c r="Z24" s="438"/>
      <c r="AA24" s="412"/>
      <c r="AB24" s="410">
        <f>SUM(T24+V24)</f>
        <v>0</v>
      </c>
      <c r="AC24" s="412"/>
      <c r="AD24" s="435">
        <f t="shared" si="13"/>
        <v>0</v>
      </c>
      <c r="AE24" s="436">
        <f t="shared" si="13"/>
        <v>0</v>
      </c>
      <c r="AF24" s="808"/>
      <c r="AG24" s="147"/>
      <c r="AH24" s="386" t="str">
        <f t="shared" si="6"/>
        <v xml:space="preserve">corretto </v>
      </c>
    </row>
    <row r="25" spans="1:36" customFormat="1" ht="14.5" x14ac:dyDescent="0.35">
      <c r="A25" s="34" t="s">
        <v>154</v>
      </c>
      <c r="B25" s="339"/>
      <c r="C25" s="340"/>
      <c r="D25" s="339"/>
      <c r="E25" s="340"/>
      <c r="F25" s="343"/>
      <c r="G25" s="344"/>
      <c r="H25" s="343"/>
      <c r="I25" s="344"/>
      <c r="J25" s="344"/>
      <c r="K25" s="344"/>
      <c r="L25" s="325">
        <f t="shared" si="7"/>
        <v>0</v>
      </c>
      <c r="M25" s="326">
        <f t="shared" si="8"/>
        <v>0</v>
      </c>
      <c r="N25" s="325">
        <f t="shared" si="9"/>
        <v>0</v>
      </c>
      <c r="O25" s="326">
        <f t="shared" si="10"/>
        <v>0</v>
      </c>
      <c r="P25" s="325">
        <f t="shared" si="11"/>
        <v>0</v>
      </c>
      <c r="Q25" s="326">
        <f t="shared" si="12"/>
        <v>0</v>
      </c>
      <c r="R25" s="719"/>
      <c r="S25" s="411"/>
      <c r="T25" s="411"/>
      <c r="U25" s="411"/>
      <c r="V25" s="411"/>
      <c r="W25" s="410">
        <f>SUM(S25+U25)</f>
        <v>0</v>
      </c>
      <c r="X25" s="412"/>
      <c r="Y25" s="809"/>
      <c r="Z25" s="438"/>
      <c r="AA25" s="412"/>
      <c r="AB25" s="410">
        <f>SUM(T25+V25)</f>
        <v>0</v>
      </c>
      <c r="AC25" s="412"/>
      <c r="AD25" s="435">
        <f t="shared" si="13"/>
        <v>0</v>
      </c>
      <c r="AE25" s="436">
        <f t="shared" si="13"/>
        <v>0</v>
      </c>
      <c r="AF25" s="808"/>
      <c r="AG25" s="147"/>
      <c r="AH25" s="386" t="str">
        <f t="shared" si="6"/>
        <v xml:space="preserve">corretto </v>
      </c>
    </row>
    <row r="26" spans="1:36" customFormat="1" ht="30" customHeight="1" x14ac:dyDescent="0.35">
      <c r="A26" s="26" t="s">
        <v>34</v>
      </c>
      <c r="B26" s="315">
        <f t="shared" ref="B26:C26" si="14">SUM(B21:B24)</f>
        <v>0</v>
      </c>
      <c r="C26" s="316">
        <f t="shared" si="14"/>
        <v>0</v>
      </c>
      <c r="D26" s="315">
        <f t="shared" ref="D26:I26" si="15">SUM(D21:D24)</f>
        <v>0</v>
      </c>
      <c r="E26" s="316">
        <f t="shared" si="15"/>
        <v>0</v>
      </c>
      <c r="F26" s="315">
        <f t="shared" si="15"/>
        <v>0</v>
      </c>
      <c r="G26" s="316">
        <f t="shared" si="15"/>
        <v>0</v>
      </c>
      <c r="H26" s="315">
        <f t="shared" si="15"/>
        <v>0</v>
      </c>
      <c r="I26" s="316">
        <f t="shared" si="15"/>
        <v>0</v>
      </c>
      <c r="J26" s="316">
        <f>SUM(J21:J25)</f>
        <v>0</v>
      </c>
      <c r="K26" s="316">
        <f>SUM(K21:K25)</f>
        <v>0</v>
      </c>
      <c r="L26" s="323">
        <f t="shared" ref="L26:X26" si="16">SUM(L21:L24)</f>
        <v>0</v>
      </c>
      <c r="M26" s="324">
        <f t="shared" si="16"/>
        <v>0</v>
      </c>
      <c r="N26" s="323">
        <f t="shared" si="16"/>
        <v>0</v>
      </c>
      <c r="O26" s="323">
        <f t="shared" si="16"/>
        <v>0</v>
      </c>
      <c r="P26" s="323">
        <f t="shared" si="16"/>
        <v>0</v>
      </c>
      <c r="Q26" s="323">
        <f t="shared" si="16"/>
        <v>0</v>
      </c>
      <c r="R26" s="323">
        <f t="shared" si="16"/>
        <v>0</v>
      </c>
      <c r="S26" s="319">
        <f t="shared" si="16"/>
        <v>0</v>
      </c>
      <c r="T26" s="319">
        <f t="shared" si="16"/>
        <v>0</v>
      </c>
      <c r="U26" s="319">
        <f t="shared" si="16"/>
        <v>0</v>
      </c>
      <c r="V26" s="319">
        <f t="shared" si="16"/>
        <v>0</v>
      </c>
      <c r="W26" s="320">
        <f t="shared" si="16"/>
        <v>0</v>
      </c>
      <c r="X26" s="321">
        <f t="shared" si="16"/>
        <v>0</v>
      </c>
      <c r="Y26" s="809"/>
      <c r="Z26" s="320">
        <f t="shared" ref="Z26:AF26" si="17">SUM(Z21:Z24)</f>
        <v>0</v>
      </c>
      <c r="AA26" s="321">
        <f t="shared" si="17"/>
        <v>0</v>
      </c>
      <c r="AB26" s="320">
        <f t="shared" si="17"/>
        <v>0</v>
      </c>
      <c r="AC26" s="321">
        <f t="shared" si="17"/>
        <v>0</v>
      </c>
      <c r="AD26" s="408">
        <f t="shared" si="17"/>
        <v>0</v>
      </c>
      <c r="AE26" s="409">
        <f t="shared" si="17"/>
        <v>0</v>
      </c>
      <c r="AF26" s="408">
        <f t="shared" si="17"/>
        <v>0</v>
      </c>
      <c r="AG26" s="109"/>
      <c r="AH26" s="386" t="str">
        <f>IF(AD26&lt;=(P26),"corretto ","Totale delle Relevant è maggiore del Totale Iscritti")</f>
        <v xml:space="preserve">corretto </v>
      </c>
      <c r="AI26" s="332" t="str">
        <f>IF(Z26&lt;=(W26),"corretto ","Totale delle relevant certification Baseline è maggiore del Duale ordinario")</f>
        <v xml:space="preserve">corretto </v>
      </c>
    </row>
    <row r="27" spans="1:36" customFormat="1" ht="22.5" customHeight="1" x14ac:dyDescent="0.35">
      <c r="A27" s="4"/>
      <c r="B27" s="71"/>
      <c r="C27" s="73"/>
      <c r="D27" s="71"/>
      <c r="E27" s="73"/>
      <c r="F27" s="71"/>
      <c r="G27" s="73"/>
      <c r="H27" s="71"/>
      <c r="I27" s="73"/>
      <c r="J27" s="73"/>
      <c r="K27" s="73"/>
      <c r="L27" s="71"/>
      <c r="M27" s="73"/>
      <c r="N27" s="71"/>
      <c r="O27" s="71"/>
      <c r="P27" s="71"/>
      <c r="Q27" s="71"/>
      <c r="R27" s="73"/>
      <c r="S27" s="74"/>
      <c r="T27" s="74"/>
      <c r="U27" s="74"/>
      <c r="V27" s="74"/>
      <c r="W27" s="74"/>
      <c r="X27" s="63"/>
      <c r="Y27" s="63"/>
      <c r="Z27" s="74"/>
      <c r="AA27" s="63"/>
      <c r="AB27" s="74"/>
      <c r="AC27" s="63"/>
      <c r="AD27" s="63"/>
      <c r="AE27" s="63"/>
      <c r="AF27" s="63"/>
      <c r="AG27" s="35"/>
      <c r="AH27" s="35"/>
      <c r="AI27" s="109"/>
    </row>
    <row r="28" spans="1:36" ht="32.15" customHeight="1" x14ac:dyDescent="0.35">
      <c r="A28" s="72" t="s">
        <v>26</v>
      </c>
      <c r="B28" s="330">
        <f>SUM(B14+B26)</f>
        <v>0</v>
      </c>
      <c r="C28" s="330">
        <f t="shared" ref="C28:AF28" si="18">SUM(C14+C26)</f>
        <v>0</v>
      </c>
      <c r="D28" s="330">
        <f t="shared" si="18"/>
        <v>0</v>
      </c>
      <c r="E28" s="330">
        <f t="shared" si="18"/>
        <v>0</v>
      </c>
      <c r="F28" s="330">
        <f t="shared" si="18"/>
        <v>0</v>
      </c>
      <c r="G28" s="330">
        <f t="shared" si="18"/>
        <v>0</v>
      </c>
      <c r="H28" s="330">
        <f t="shared" si="18"/>
        <v>0</v>
      </c>
      <c r="I28" s="330">
        <f t="shared" si="18"/>
        <v>0</v>
      </c>
      <c r="J28" s="330">
        <f t="shared" si="18"/>
        <v>0</v>
      </c>
      <c r="K28" s="330">
        <f t="shared" si="18"/>
        <v>0</v>
      </c>
      <c r="L28" s="330">
        <f t="shared" si="18"/>
        <v>0</v>
      </c>
      <c r="M28" s="330">
        <f t="shared" si="18"/>
        <v>0</v>
      </c>
      <c r="N28" s="330">
        <f t="shared" si="18"/>
        <v>0</v>
      </c>
      <c r="O28" s="330">
        <f t="shared" si="18"/>
        <v>0</v>
      </c>
      <c r="P28" s="330">
        <f t="shared" si="18"/>
        <v>0</v>
      </c>
      <c r="Q28" s="331">
        <f t="shared" si="18"/>
        <v>0</v>
      </c>
      <c r="R28" s="331">
        <f t="shared" si="18"/>
        <v>0</v>
      </c>
      <c r="S28" s="330">
        <f t="shared" si="18"/>
        <v>0</v>
      </c>
      <c r="T28" s="330">
        <f t="shared" si="18"/>
        <v>0</v>
      </c>
      <c r="U28" s="330">
        <f t="shared" si="18"/>
        <v>0</v>
      </c>
      <c r="V28" s="330">
        <f t="shared" si="18"/>
        <v>0</v>
      </c>
      <c r="W28" s="330">
        <f t="shared" si="18"/>
        <v>0</v>
      </c>
      <c r="X28" s="330">
        <f t="shared" si="18"/>
        <v>0</v>
      </c>
      <c r="Y28" s="330">
        <f t="shared" si="18"/>
        <v>0</v>
      </c>
      <c r="Z28" s="330">
        <f t="shared" si="18"/>
        <v>0</v>
      </c>
      <c r="AA28" s="330">
        <f t="shared" si="18"/>
        <v>0</v>
      </c>
      <c r="AB28" s="330">
        <f t="shared" si="18"/>
        <v>0</v>
      </c>
      <c r="AC28" s="330">
        <f t="shared" si="18"/>
        <v>0</v>
      </c>
      <c r="AD28" s="330">
        <f t="shared" si="18"/>
        <v>0</v>
      </c>
      <c r="AE28" s="330">
        <f t="shared" si="18"/>
        <v>0</v>
      </c>
      <c r="AF28" s="330">
        <f t="shared" si="18"/>
        <v>0</v>
      </c>
      <c r="AG28" s="110"/>
      <c r="AH28" s="112"/>
      <c r="AI28" s="110"/>
    </row>
    <row r="30" spans="1:36" s="165" customFormat="1" ht="36.4" customHeight="1" x14ac:dyDescent="0.35">
      <c r="A30" s="801" t="s">
        <v>638</v>
      </c>
      <c r="B30" s="802"/>
      <c r="C30" s="802"/>
      <c r="D30" s="802"/>
      <c r="E30" s="802"/>
      <c r="F30" s="802"/>
      <c r="G30" s="802"/>
      <c r="H30" s="802"/>
      <c r="I30" s="802"/>
      <c r="J30" s="802"/>
      <c r="K30" s="802"/>
      <c r="L30" s="802"/>
      <c r="M30" s="802"/>
      <c r="N30" s="802"/>
      <c r="O30" s="802"/>
      <c r="P30" s="802"/>
      <c r="Q30" s="802"/>
      <c r="R30" s="802"/>
      <c r="S30" s="802"/>
      <c r="T30" s="802"/>
      <c r="U30" s="802"/>
      <c r="V30" s="802"/>
      <c r="W30" s="802"/>
      <c r="X30" s="802"/>
      <c r="Y30" s="802"/>
      <c r="Z30" s="802"/>
      <c r="AA30" s="802"/>
      <c r="AB30" s="802"/>
      <c r="AC30" s="802"/>
      <c r="AD30" s="802"/>
      <c r="AE30" s="802"/>
      <c r="AF30" s="803"/>
      <c r="AG30" s="251"/>
      <c r="AH30" s="261"/>
      <c r="AI30" s="251"/>
    </row>
    <row r="31" spans="1:36" s="165" customFormat="1" ht="32.65" customHeight="1" x14ac:dyDescent="0.35">
      <c r="A31" s="804" t="s">
        <v>639</v>
      </c>
      <c r="B31" s="805"/>
      <c r="C31" s="805"/>
      <c r="D31" s="805"/>
      <c r="E31" s="805"/>
      <c r="F31" s="805"/>
      <c r="G31" s="805"/>
      <c r="H31" s="805"/>
      <c r="I31" s="805"/>
      <c r="J31" s="805"/>
      <c r="K31" s="805"/>
      <c r="L31" s="805"/>
      <c r="M31" s="805"/>
      <c r="N31" s="805"/>
      <c r="O31" s="805"/>
      <c r="P31" s="805"/>
      <c r="Q31" s="805"/>
      <c r="R31" s="805"/>
      <c r="S31" s="805"/>
      <c r="T31" s="805"/>
      <c r="U31" s="805"/>
      <c r="V31" s="805"/>
      <c r="W31" s="805"/>
      <c r="X31" s="805"/>
      <c r="Y31" s="805"/>
      <c r="Z31" s="805"/>
      <c r="AA31" s="805"/>
      <c r="AB31" s="805"/>
      <c r="AC31" s="805"/>
      <c r="AD31" s="805"/>
      <c r="AE31" s="805"/>
      <c r="AF31" s="806"/>
    </row>
    <row r="32" spans="1:36" s="165" customFormat="1" ht="32.65" customHeight="1" x14ac:dyDescent="0.35">
      <c r="A32" s="804" t="s">
        <v>640</v>
      </c>
      <c r="B32" s="805"/>
      <c r="C32" s="805"/>
      <c r="D32" s="805"/>
      <c r="E32" s="805"/>
      <c r="F32" s="805"/>
      <c r="G32" s="805"/>
      <c r="H32" s="805"/>
      <c r="I32" s="805"/>
      <c r="J32" s="805"/>
      <c r="K32" s="805"/>
      <c r="L32" s="805"/>
      <c r="M32" s="805"/>
      <c r="N32" s="805"/>
      <c r="O32" s="805"/>
      <c r="P32" s="805"/>
      <c r="Q32" s="805"/>
      <c r="R32" s="805"/>
      <c r="S32" s="805"/>
      <c r="T32" s="805"/>
      <c r="U32" s="805"/>
      <c r="V32" s="805"/>
      <c r="W32" s="805"/>
      <c r="X32" s="805"/>
      <c r="Y32" s="805"/>
      <c r="Z32" s="805"/>
      <c r="AA32" s="805"/>
      <c r="AB32" s="805"/>
      <c r="AC32" s="805"/>
      <c r="AD32" s="805"/>
      <c r="AE32" s="805"/>
      <c r="AF32" s="806"/>
    </row>
    <row r="33" spans="1:32" s="165" customFormat="1" ht="31.25" customHeight="1" x14ac:dyDescent="0.35">
      <c r="A33" s="709" t="s">
        <v>641</v>
      </c>
      <c r="B33" s="710"/>
      <c r="C33" s="710"/>
      <c r="D33" s="710"/>
      <c r="E33" s="710"/>
      <c r="F33" s="710"/>
      <c r="G33" s="710"/>
      <c r="H33" s="710"/>
      <c r="I33" s="710"/>
      <c r="J33" s="710"/>
      <c r="K33" s="710"/>
      <c r="L33" s="710"/>
      <c r="M33" s="710"/>
      <c r="N33" s="710"/>
      <c r="O33" s="710"/>
      <c r="P33" s="710"/>
      <c r="Q33" s="710"/>
      <c r="R33" s="710"/>
      <c r="S33" s="710"/>
      <c r="T33" s="710"/>
      <c r="U33" s="710"/>
      <c r="V33" s="710"/>
      <c r="W33" s="710"/>
      <c r="X33" s="710"/>
      <c r="Y33" s="710"/>
      <c r="Z33" s="710"/>
      <c r="AA33" s="710"/>
      <c r="AB33" s="710"/>
      <c r="AC33" s="710"/>
      <c r="AD33" s="710"/>
      <c r="AE33" s="710"/>
      <c r="AF33" s="711"/>
    </row>
    <row r="34" spans="1:32" s="165" customFormat="1" ht="28.75" customHeight="1" x14ac:dyDescent="0.35">
      <c r="A34" s="804" t="s">
        <v>642</v>
      </c>
      <c r="B34" s="805"/>
      <c r="C34" s="805"/>
      <c r="D34" s="805"/>
      <c r="E34" s="805"/>
      <c r="F34" s="805"/>
      <c r="G34" s="805"/>
      <c r="H34" s="805"/>
      <c r="I34" s="805"/>
      <c r="J34" s="805"/>
      <c r="K34" s="805"/>
      <c r="L34" s="805"/>
      <c r="M34" s="805"/>
      <c r="N34" s="805"/>
      <c r="O34" s="805"/>
      <c r="P34" s="805"/>
      <c r="Q34" s="805"/>
      <c r="R34" s="805"/>
      <c r="S34" s="805"/>
      <c r="T34" s="805"/>
      <c r="U34" s="805"/>
      <c r="V34" s="805"/>
      <c r="W34" s="805"/>
      <c r="X34" s="805"/>
      <c r="Y34" s="805"/>
      <c r="Z34" s="805"/>
      <c r="AA34" s="805"/>
      <c r="AB34" s="805"/>
      <c r="AC34" s="805"/>
      <c r="AD34" s="805"/>
      <c r="AE34" s="805"/>
      <c r="AF34" s="806"/>
    </row>
    <row r="35" spans="1:32" s="165" customFormat="1" ht="43.9" customHeight="1" x14ac:dyDescent="0.35">
      <c r="A35" s="700" t="s">
        <v>643</v>
      </c>
      <c r="B35" s="701"/>
      <c r="C35" s="701"/>
      <c r="D35" s="701"/>
      <c r="E35" s="701"/>
      <c r="F35" s="701"/>
      <c r="G35" s="701"/>
      <c r="H35" s="701"/>
      <c r="I35" s="701"/>
      <c r="J35" s="701"/>
      <c r="K35" s="701"/>
      <c r="L35" s="701"/>
      <c r="M35" s="701"/>
      <c r="N35" s="701"/>
      <c r="O35" s="701"/>
      <c r="P35" s="701"/>
      <c r="Q35" s="701"/>
      <c r="R35" s="701"/>
      <c r="S35" s="701"/>
      <c r="T35" s="701"/>
      <c r="U35" s="701"/>
      <c r="V35" s="701"/>
      <c r="W35" s="701"/>
      <c r="X35" s="701"/>
      <c r="Y35" s="701"/>
      <c r="Z35" s="701"/>
      <c r="AA35" s="701"/>
      <c r="AB35" s="701"/>
      <c r="AC35" s="701"/>
      <c r="AD35" s="701"/>
      <c r="AE35" s="701"/>
      <c r="AF35" s="702"/>
    </row>
  </sheetData>
  <sheetProtection algorithmName="SHA-512" hashValue="m8t26OpAzN0zyOrHZAajPfbREvsAJS2ote6x3J0nsGzg3Ysp+fWuiHRiNoJFpVDAgQRxj7wl/irHz74F2LH7xA==" saltValue="jVjYlWmvwDmRhnN3/S7zWg==" spinCount="100000" sheet="1" selectLockedCells="1"/>
  <mergeCells count="103">
    <mergeCell ref="B7:B8"/>
    <mergeCell ref="C7:C8"/>
    <mergeCell ref="A15:AF15"/>
    <mergeCell ref="A16:A20"/>
    <mergeCell ref="B16:R16"/>
    <mergeCell ref="S16:AF16"/>
    <mergeCell ref="B17:E17"/>
    <mergeCell ref="A1:AF1"/>
    <mergeCell ref="A2:AF2"/>
    <mergeCell ref="A3:AF3"/>
    <mergeCell ref="A4:A8"/>
    <mergeCell ref="B4:R4"/>
    <mergeCell ref="S4:AF4"/>
    <mergeCell ref="B5:E5"/>
    <mergeCell ref="F5:I5"/>
    <mergeCell ref="J5:K5"/>
    <mergeCell ref="L5:R5"/>
    <mergeCell ref="AB7:AC7"/>
    <mergeCell ref="S5:T5"/>
    <mergeCell ref="U5:V5"/>
    <mergeCell ref="W5:AF5"/>
    <mergeCell ref="B6:C6"/>
    <mergeCell ref="D6:E14"/>
    <mergeCell ref="F6:G6"/>
    <mergeCell ref="H6:I14"/>
    <mergeCell ref="K6:K14"/>
    <mergeCell ref="Y7:Y8"/>
    <mergeCell ref="Z7:AA7"/>
    <mergeCell ref="Y9:Y13"/>
    <mergeCell ref="L7:L8"/>
    <mergeCell ref="M7:M8"/>
    <mergeCell ref="N7:N8"/>
    <mergeCell ref="O7:R14"/>
    <mergeCell ref="T6:T14"/>
    <mergeCell ref="N9:N13"/>
    <mergeCell ref="W7:W8"/>
    <mergeCell ref="X7:X8"/>
    <mergeCell ref="L6:R6"/>
    <mergeCell ref="S7:S8"/>
    <mergeCell ref="U7:U8"/>
    <mergeCell ref="B19:B20"/>
    <mergeCell ref="C19:C20"/>
    <mergeCell ref="M19:M20"/>
    <mergeCell ref="N19:N20"/>
    <mergeCell ref="P19:P20"/>
    <mergeCell ref="Q19:Q20"/>
    <mergeCell ref="R19:R20"/>
    <mergeCell ref="F17:I17"/>
    <mergeCell ref="J17:K17"/>
    <mergeCell ref="L17:R17"/>
    <mergeCell ref="B18:C18"/>
    <mergeCell ref="D18:E18"/>
    <mergeCell ref="F18:G18"/>
    <mergeCell ref="H18:I18"/>
    <mergeCell ref="L18:M18"/>
    <mergeCell ref="A30:AF30"/>
    <mergeCell ref="A35:AF35"/>
    <mergeCell ref="A34:AF34"/>
    <mergeCell ref="A33:AF33"/>
    <mergeCell ref="A32:AF32"/>
    <mergeCell ref="A31:AF31"/>
    <mergeCell ref="AE19:AE20"/>
    <mergeCell ref="AF19:AF20"/>
    <mergeCell ref="R21:R25"/>
    <mergeCell ref="AF21:AF25"/>
    <mergeCell ref="X19:X20"/>
    <mergeCell ref="Y19:Y26"/>
    <mergeCell ref="Z19:AA19"/>
    <mergeCell ref="AB19:AB20"/>
    <mergeCell ref="AC19:AC20"/>
    <mergeCell ref="AD19:AD20"/>
    <mergeCell ref="U19:U20"/>
    <mergeCell ref="F19:F20"/>
    <mergeCell ref="G19:G20"/>
    <mergeCell ref="H19:H20"/>
    <mergeCell ref="I19:I20"/>
    <mergeCell ref="J19:J20"/>
    <mergeCell ref="K19:K20"/>
    <mergeCell ref="L19:L20"/>
    <mergeCell ref="V19:V20"/>
    <mergeCell ref="W19:W20"/>
    <mergeCell ref="O19:O20"/>
    <mergeCell ref="AJ8:AJ10"/>
    <mergeCell ref="S19:S20"/>
    <mergeCell ref="T19:T20"/>
    <mergeCell ref="N18:O18"/>
    <mergeCell ref="D19:D20"/>
    <mergeCell ref="E19:E20"/>
    <mergeCell ref="AB18:AC18"/>
    <mergeCell ref="AD18:AF18"/>
    <mergeCell ref="P18:R18"/>
    <mergeCell ref="S17:T17"/>
    <mergeCell ref="U17:V17"/>
    <mergeCell ref="W17:AF17"/>
    <mergeCell ref="W18:AA18"/>
    <mergeCell ref="F7:F8"/>
    <mergeCell ref="G7:G8"/>
    <mergeCell ref="J7:J8"/>
    <mergeCell ref="V6:V14"/>
    <mergeCell ref="W6:AC6"/>
    <mergeCell ref="AI8:AI10"/>
    <mergeCell ref="AI20:AI22"/>
    <mergeCell ref="AD6:AF14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Pagina &amp;P&amp;R</oddFooter>
  </headerFooter>
  <ignoredErrors>
    <ignoredError sqref="M21 M22:M25 N21:N2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9D813-CE2C-4B88-B30E-FFEA6357D444}">
  <sheetPr>
    <tabColor theme="0"/>
  </sheetPr>
  <dimension ref="A1:DL31"/>
  <sheetViews>
    <sheetView topLeftCell="A6" zoomScale="50" zoomScaleNormal="50" workbookViewId="0">
      <selection activeCell="L15" sqref="L15"/>
    </sheetView>
  </sheetViews>
  <sheetFormatPr defaultColWidth="8.54296875" defaultRowHeight="14.5" x14ac:dyDescent="0.35"/>
  <cols>
    <col min="1" max="1" width="12.81640625" style="2" customWidth="1"/>
    <col min="2" max="2" width="10.81640625" style="2" customWidth="1"/>
    <col min="3" max="3" width="12.81640625" style="2" customWidth="1"/>
    <col min="4" max="4" width="13" style="2" customWidth="1"/>
    <col min="5" max="5" width="14.1796875" style="2" customWidth="1"/>
    <col min="6" max="7" width="18.6328125" style="2" customWidth="1"/>
    <col min="8" max="8" width="9.26953125" style="2" customWidth="1"/>
    <col min="9" max="9" width="18.6328125" style="2" customWidth="1"/>
    <col min="10" max="10" width="9.26953125" style="2" customWidth="1"/>
    <col min="11" max="11" width="16.54296875" style="2" customWidth="1"/>
    <col min="12" max="12" width="8.08984375" style="2" customWidth="1"/>
    <col min="13" max="13" width="16.54296875" style="2" customWidth="1"/>
    <col min="14" max="14" width="8.08984375" style="2" customWidth="1"/>
    <col min="15" max="15" width="16.54296875" style="2" customWidth="1"/>
    <col min="16" max="16" width="8.08984375" style="2" customWidth="1"/>
    <col min="17" max="17" width="16.54296875" style="2" customWidth="1"/>
    <col min="18" max="18" width="8.08984375" style="2" customWidth="1"/>
    <col min="19" max="19" width="16.54296875" style="2" customWidth="1"/>
    <col min="20" max="20" width="8.08984375" style="2" customWidth="1"/>
    <col min="21" max="21" width="16.54296875" style="2" customWidth="1"/>
    <col min="22" max="22" width="8.08984375" style="2" customWidth="1"/>
    <col min="23" max="23" width="16.54296875" style="2" customWidth="1"/>
    <col min="24" max="24" width="8.08984375" style="2" customWidth="1"/>
    <col min="25" max="25" width="16.54296875" style="2" customWidth="1"/>
    <col min="26" max="26" width="8.08984375" style="2" customWidth="1"/>
    <col min="27" max="27" width="16.54296875" style="2" customWidth="1"/>
    <col min="28" max="28" width="8.08984375" style="2" customWidth="1"/>
    <col min="29" max="29" width="16.54296875" style="2" customWidth="1"/>
    <col min="30" max="30" width="8.08984375" style="2" customWidth="1"/>
    <col min="31" max="31" width="16.54296875" style="2" customWidth="1"/>
    <col min="32" max="32" width="8.08984375" style="2" customWidth="1"/>
    <col min="33" max="34" width="18.6328125" style="2" customWidth="1"/>
    <col min="35" max="35" width="9.26953125" style="2" customWidth="1"/>
    <col min="36" max="36" width="18.6328125" style="2" customWidth="1"/>
    <col min="37" max="37" width="9.26953125" style="2" customWidth="1"/>
    <col min="38" max="38" width="16.54296875" style="2" customWidth="1"/>
    <col min="39" max="39" width="8.08984375" style="2" customWidth="1"/>
    <col min="40" max="40" width="16.54296875" style="2" customWidth="1"/>
    <col min="41" max="41" width="8.08984375" style="2" customWidth="1"/>
    <col min="42" max="42" width="16.54296875" style="2" customWidth="1"/>
    <col min="43" max="43" width="8.08984375" style="2" customWidth="1"/>
    <col min="44" max="44" width="16.54296875" style="2" customWidth="1"/>
    <col min="45" max="45" width="8.08984375" style="2" customWidth="1"/>
    <col min="46" max="46" width="16.54296875" style="2" customWidth="1"/>
    <col min="47" max="47" width="8.08984375" style="2" customWidth="1"/>
    <col min="48" max="48" width="16.54296875" style="2" customWidth="1"/>
    <col min="49" max="49" width="8.08984375" style="2" customWidth="1"/>
    <col min="50" max="50" width="16.54296875" style="2" customWidth="1"/>
    <col min="51" max="51" width="8.08984375" style="2" customWidth="1"/>
    <col min="52" max="52" width="16.54296875" style="2" customWidth="1"/>
    <col min="53" max="53" width="8.08984375" style="2" customWidth="1"/>
    <col min="54" max="54" width="16.54296875" style="2" customWidth="1"/>
    <col min="55" max="55" width="8.08984375" style="2" customWidth="1"/>
    <col min="56" max="56" width="16.54296875" style="2" customWidth="1"/>
    <col min="57" max="57" width="8.08984375" style="2" customWidth="1"/>
    <col min="58" max="58" width="16.54296875" style="2" customWidth="1"/>
    <col min="59" max="59" width="8.08984375" style="2" customWidth="1"/>
    <col min="60" max="61" width="18.6328125" style="2" customWidth="1"/>
    <col min="62" max="62" width="9.26953125" style="2" customWidth="1"/>
    <col min="63" max="63" width="18.6328125" style="2" customWidth="1"/>
    <col min="64" max="64" width="9.26953125" style="2" customWidth="1"/>
    <col min="65" max="65" width="16.54296875" style="2" customWidth="1"/>
    <col min="66" max="66" width="8" style="2" customWidth="1"/>
    <col min="67" max="67" width="16.54296875" style="2" customWidth="1"/>
    <col min="68" max="68" width="8" style="2" customWidth="1"/>
    <col min="69" max="69" width="16.54296875" style="2" customWidth="1"/>
    <col min="70" max="70" width="8" style="2" customWidth="1"/>
    <col min="71" max="71" width="16.54296875" style="2" customWidth="1"/>
    <col min="72" max="72" width="8" style="2" customWidth="1"/>
    <col min="73" max="73" width="16.54296875" style="2" customWidth="1"/>
    <col min="74" max="74" width="8" style="2" customWidth="1"/>
    <col min="75" max="75" width="16.54296875" style="2" customWidth="1"/>
    <col min="76" max="76" width="8" style="2" customWidth="1"/>
    <col min="77" max="77" width="16.54296875" style="2" customWidth="1"/>
    <col min="78" max="78" width="8" style="2" customWidth="1"/>
    <col min="79" max="79" width="16.54296875" style="2" customWidth="1"/>
    <col min="80" max="80" width="8" style="2" customWidth="1"/>
    <col min="81" max="81" width="16.54296875" style="2" customWidth="1"/>
    <col min="82" max="82" width="8" style="2" customWidth="1"/>
    <col min="83" max="83" width="16.54296875" style="2" customWidth="1"/>
    <col min="84" max="84" width="8" style="2" customWidth="1"/>
    <col min="85" max="85" width="16.54296875" style="2" customWidth="1"/>
    <col min="86" max="86" width="8" style="2" customWidth="1"/>
    <col min="87" max="87" width="16.54296875" style="2" customWidth="1"/>
    <col min="88" max="89" width="11.54296875" style="2" customWidth="1"/>
    <col min="90" max="90" width="16.54296875" style="2" customWidth="1"/>
    <col min="91" max="91" width="11.54296875" style="2" customWidth="1"/>
    <col min="92" max="92" width="16.54296875" style="2" customWidth="1"/>
    <col min="93" max="93" width="11.54296875" style="2" customWidth="1"/>
    <col min="94" max="94" width="16.54296875" style="2" customWidth="1"/>
    <col min="95" max="95" width="11.54296875" style="2" customWidth="1"/>
    <col min="96" max="96" width="16.54296875" style="2" customWidth="1"/>
    <col min="97" max="97" width="11.54296875" style="2" customWidth="1"/>
    <col min="98" max="98" width="16.54296875" style="2" customWidth="1"/>
    <col min="99" max="99" width="11.54296875" style="2" customWidth="1"/>
    <col min="100" max="100" width="16.54296875" style="2" customWidth="1"/>
    <col min="101" max="101" width="11.54296875" style="2" customWidth="1"/>
    <col min="102" max="102" width="16.54296875" style="2" customWidth="1"/>
    <col min="103" max="103" width="11.54296875" style="2" customWidth="1"/>
    <col min="104" max="104" width="16.54296875" style="2" customWidth="1"/>
    <col min="105" max="105" width="11.54296875" style="2" customWidth="1"/>
    <col min="106" max="106" width="16.54296875" style="2" customWidth="1"/>
    <col min="107" max="107" width="11.54296875" style="2" customWidth="1"/>
    <col min="108" max="108" width="16.54296875" style="2" customWidth="1"/>
    <col min="109" max="109" width="11.54296875" style="2" customWidth="1"/>
    <col min="110" max="110" width="16.54296875" style="2" customWidth="1"/>
    <col min="111" max="111" width="11.54296875" style="2" customWidth="1"/>
    <col min="112" max="16384" width="8.54296875" style="2"/>
  </cols>
  <sheetData>
    <row r="1" spans="1:111" ht="30.75" customHeight="1" x14ac:dyDescent="0.35">
      <c r="A1" s="863" t="s">
        <v>537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864"/>
      <c r="AB1" s="864"/>
      <c r="AC1" s="864"/>
      <c r="AD1" s="864"/>
      <c r="AE1" s="864"/>
      <c r="AF1" s="864"/>
      <c r="AG1" s="864"/>
      <c r="AH1" s="864"/>
      <c r="AI1" s="864"/>
      <c r="AJ1" s="864"/>
      <c r="AK1" s="864"/>
      <c r="AL1" s="864"/>
      <c r="AM1" s="864"/>
      <c r="AN1" s="864"/>
      <c r="AO1" s="864"/>
      <c r="AP1" s="864"/>
      <c r="AQ1" s="864"/>
      <c r="AR1" s="864"/>
      <c r="AS1" s="864"/>
      <c r="AT1" s="864"/>
      <c r="AU1" s="864"/>
      <c r="AV1" s="864"/>
      <c r="AW1" s="864"/>
      <c r="AX1" s="864"/>
      <c r="AY1" s="864"/>
      <c r="AZ1" s="864"/>
      <c r="BA1" s="864"/>
      <c r="BB1" s="864"/>
      <c r="BC1" s="864"/>
      <c r="BD1" s="864"/>
      <c r="BE1" s="864"/>
      <c r="BF1" s="864"/>
      <c r="BG1" s="864"/>
      <c r="BH1" s="864"/>
      <c r="BI1" s="864"/>
      <c r="BJ1" s="864"/>
      <c r="BK1" s="864"/>
      <c r="BL1" s="864"/>
      <c r="BM1" s="864"/>
      <c r="BN1" s="864"/>
      <c r="BO1" s="864"/>
      <c r="BP1" s="864"/>
      <c r="BQ1" s="864"/>
      <c r="BR1" s="864"/>
      <c r="BS1" s="864"/>
      <c r="BT1" s="864"/>
      <c r="BU1" s="864"/>
      <c r="BV1" s="864"/>
      <c r="BW1" s="864"/>
      <c r="BX1" s="864"/>
      <c r="BY1" s="864"/>
      <c r="BZ1" s="864"/>
      <c r="CA1" s="864"/>
      <c r="CB1" s="864"/>
      <c r="CC1" s="864"/>
      <c r="CD1" s="864"/>
      <c r="CE1" s="864"/>
      <c r="CF1" s="864"/>
      <c r="CG1" s="864"/>
      <c r="CH1" s="864"/>
      <c r="CI1" s="864"/>
      <c r="CJ1" s="864"/>
      <c r="CK1" s="864"/>
      <c r="CL1" s="864"/>
      <c r="CM1" s="864"/>
      <c r="CN1" s="864"/>
      <c r="CO1" s="864"/>
      <c r="CP1" s="864"/>
      <c r="CQ1" s="864"/>
      <c r="CR1" s="864"/>
      <c r="CS1" s="864"/>
      <c r="CT1" s="864"/>
      <c r="CU1" s="864"/>
      <c r="CV1" s="864"/>
      <c r="CW1" s="864"/>
      <c r="CX1" s="864"/>
      <c r="CY1" s="864"/>
      <c r="CZ1" s="864"/>
      <c r="DA1" s="864"/>
      <c r="DB1" s="864"/>
      <c r="DC1" s="864"/>
      <c r="DD1" s="864"/>
      <c r="DE1" s="864"/>
      <c r="DF1" s="864"/>
      <c r="DG1" s="865"/>
    </row>
    <row r="2" spans="1:111" customFormat="1" ht="28.25" customHeight="1" x14ac:dyDescent="0.35">
      <c r="A2" s="866" t="str">
        <f>+Frontespizio!A5</f>
        <v>Inserire denominazione Regione</v>
      </c>
      <c r="B2" s="867"/>
      <c r="C2" s="867"/>
      <c r="D2" s="867"/>
      <c r="E2" s="867"/>
      <c r="F2" s="867"/>
      <c r="G2" s="867"/>
      <c r="H2" s="867"/>
      <c r="I2" s="867"/>
      <c r="J2" s="867"/>
      <c r="K2" s="867"/>
      <c r="L2" s="867"/>
      <c r="M2" s="867"/>
      <c r="N2" s="867"/>
      <c r="O2" s="867"/>
      <c r="P2" s="867"/>
      <c r="Q2" s="867"/>
      <c r="R2" s="867"/>
      <c r="S2" s="867"/>
      <c r="T2" s="867"/>
      <c r="U2" s="867"/>
      <c r="V2" s="867"/>
      <c r="W2" s="867"/>
      <c r="X2" s="867"/>
      <c r="Y2" s="867"/>
      <c r="Z2" s="867"/>
      <c r="AA2" s="867"/>
      <c r="AB2" s="867"/>
      <c r="AC2" s="867"/>
      <c r="AD2" s="867"/>
      <c r="AE2" s="867"/>
      <c r="AF2" s="867"/>
      <c r="AG2" s="867"/>
      <c r="AH2" s="867"/>
      <c r="AI2" s="867"/>
      <c r="AJ2" s="867"/>
      <c r="AK2" s="867"/>
      <c r="AL2" s="867"/>
      <c r="AM2" s="867"/>
      <c r="AN2" s="867"/>
      <c r="AO2" s="867"/>
      <c r="AP2" s="867"/>
      <c r="AQ2" s="867"/>
      <c r="AR2" s="867"/>
      <c r="AS2" s="867"/>
      <c r="AT2" s="867"/>
      <c r="AU2" s="867"/>
      <c r="AV2" s="867"/>
      <c r="AW2" s="867"/>
      <c r="AX2" s="867"/>
      <c r="AY2" s="867"/>
      <c r="AZ2" s="867"/>
      <c r="BA2" s="867"/>
      <c r="BB2" s="867"/>
      <c r="BC2" s="867"/>
      <c r="BD2" s="867"/>
      <c r="BE2" s="867"/>
      <c r="BF2" s="867"/>
      <c r="BG2" s="867"/>
      <c r="BH2" s="867"/>
      <c r="BI2" s="867"/>
      <c r="BJ2" s="867"/>
      <c r="BK2" s="867"/>
      <c r="BL2" s="867"/>
      <c r="BM2" s="867"/>
      <c r="BN2" s="867"/>
      <c r="BO2" s="867"/>
      <c r="BP2" s="867"/>
      <c r="BQ2" s="867"/>
      <c r="BR2" s="867"/>
      <c r="BS2" s="867"/>
      <c r="BT2" s="867"/>
      <c r="BU2" s="867"/>
      <c r="BV2" s="867"/>
      <c r="BW2" s="867"/>
      <c r="BX2" s="867"/>
      <c r="BY2" s="867"/>
      <c r="BZ2" s="867"/>
      <c r="CA2" s="867"/>
      <c r="CB2" s="867"/>
      <c r="CC2" s="867"/>
      <c r="CD2" s="867"/>
      <c r="CE2" s="867"/>
      <c r="CF2" s="867"/>
      <c r="CG2" s="867"/>
      <c r="CH2" s="867"/>
      <c r="CI2" s="867"/>
      <c r="CJ2" s="867"/>
      <c r="CK2" s="867"/>
      <c r="CL2" s="867"/>
      <c r="CM2" s="867"/>
      <c r="CN2" s="867"/>
      <c r="CO2" s="867"/>
      <c r="CP2" s="867"/>
      <c r="CQ2" s="867"/>
      <c r="CR2" s="867"/>
      <c r="CS2" s="867"/>
      <c r="CT2" s="867"/>
      <c r="CU2" s="867"/>
      <c r="CV2" s="867"/>
      <c r="CW2" s="867"/>
      <c r="CX2" s="867"/>
      <c r="CY2" s="867"/>
      <c r="CZ2" s="867"/>
      <c r="DA2" s="867"/>
      <c r="DB2" s="867"/>
      <c r="DC2" s="867"/>
      <c r="DD2" s="867"/>
      <c r="DE2" s="867"/>
      <c r="DF2" s="867"/>
      <c r="DG2" s="868"/>
    </row>
    <row r="3" spans="1:111" ht="25.5" customHeight="1" thickBot="1" x14ac:dyDescent="0.4">
      <c r="A3" s="914" t="s">
        <v>682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  <c r="L3" s="915"/>
      <c r="M3" s="915"/>
      <c r="N3" s="915"/>
      <c r="O3" s="915"/>
      <c r="P3" s="915"/>
      <c r="Q3" s="915"/>
      <c r="R3" s="915"/>
      <c r="S3" s="915"/>
      <c r="T3" s="915"/>
      <c r="U3" s="915"/>
      <c r="V3" s="915"/>
      <c r="W3" s="915"/>
      <c r="X3" s="915"/>
      <c r="Y3" s="915"/>
      <c r="Z3" s="915"/>
      <c r="AA3" s="915"/>
      <c r="AB3" s="915"/>
      <c r="AC3" s="915"/>
      <c r="AD3" s="915"/>
      <c r="AE3" s="915"/>
      <c r="AF3" s="915"/>
      <c r="AG3" s="915"/>
      <c r="AH3" s="915"/>
      <c r="AI3" s="915"/>
      <c r="AJ3" s="915"/>
      <c r="AK3" s="915"/>
      <c r="AL3" s="915"/>
      <c r="AM3" s="915"/>
      <c r="AN3" s="915"/>
      <c r="AO3" s="915"/>
      <c r="AP3" s="915"/>
      <c r="AQ3" s="915"/>
      <c r="AR3" s="915"/>
      <c r="AS3" s="915"/>
      <c r="AT3" s="915"/>
      <c r="AU3" s="915"/>
      <c r="AV3" s="915"/>
      <c r="AW3" s="915"/>
      <c r="AX3" s="915"/>
      <c r="AY3" s="915"/>
      <c r="AZ3" s="915"/>
      <c r="BA3" s="915"/>
      <c r="BB3" s="915"/>
      <c r="BC3" s="915"/>
      <c r="BD3" s="915"/>
      <c r="BE3" s="915"/>
      <c r="BF3" s="915"/>
      <c r="BG3" s="915"/>
      <c r="BH3" s="915"/>
      <c r="BI3" s="915"/>
      <c r="BJ3" s="915"/>
      <c r="BK3" s="915"/>
      <c r="BL3" s="915"/>
      <c r="BM3" s="915"/>
      <c r="BN3" s="915"/>
      <c r="BO3" s="915"/>
      <c r="BP3" s="915"/>
      <c r="BQ3" s="915"/>
      <c r="BR3" s="915"/>
      <c r="BS3" s="915"/>
      <c r="BT3" s="915"/>
      <c r="BU3" s="915"/>
      <c r="BV3" s="915"/>
      <c r="BW3" s="915"/>
      <c r="BX3" s="915"/>
      <c r="BY3" s="915"/>
      <c r="BZ3" s="915"/>
      <c r="CA3" s="915"/>
      <c r="CB3" s="915"/>
      <c r="CC3" s="915"/>
      <c r="CD3" s="915"/>
      <c r="CE3" s="915"/>
      <c r="CF3" s="915"/>
      <c r="CG3" s="915"/>
      <c r="CH3" s="915"/>
      <c r="CI3" s="915"/>
      <c r="CJ3" s="915"/>
      <c r="CK3" s="915"/>
      <c r="CL3" s="915"/>
      <c r="CM3" s="915"/>
      <c r="CN3" s="915"/>
      <c r="CO3" s="915"/>
      <c r="CP3" s="915"/>
      <c r="CQ3" s="915"/>
      <c r="CR3" s="915"/>
      <c r="CS3" s="915"/>
      <c r="CT3" s="915"/>
      <c r="CU3" s="915"/>
      <c r="CV3" s="915"/>
      <c r="CW3" s="915"/>
      <c r="CX3" s="915"/>
      <c r="CY3" s="915"/>
      <c r="CZ3" s="915"/>
      <c r="DA3" s="915"/>
      <c r="DB3" s="915"/>
      <c r="DC3" s="915"/>
      <c r="DD3" s="915"/>
      <c r="DE3" s="915"/>
      <c r="DF3" s="915"/>
      <c r="DG3" s="916"/>
    </row>
    <row r="4" spans="1:111" s="5" customFormat="1" ht="14.9" customHeight="1" thickTop="1" x14ac:dyDescent="0.35">
      <c r="A4" s="917" t="s">
        <v>538</v>
      </c>
      <c r="B4" s="919" t="s">
        <v>40</v>
      </c>
      <c r="C4" s="922" t="s">
        <v>539</v>
      </c>
      <c r="D4" s="923"/>
      <c r="E4" s="924"/>
      <c r="F4" s="931" t="s">
        <v>540</v>
      </c>
      <c r="G4" s="932"/>
      <c r="H4" s="932"/>
      <c r="I4" s="932"/>
      <c r="J4" s="932"/>
      <c r="K4" s="932"/>
      <c r="L4" s="932"/>
      <c r="M4" s="932"/>
      <c r="N4" s="932"/>
      <c r="O4" s="932"/>
      <c r="P4" s="932"/>
      <c r="Q4" s="932"/>
      <c r="R4" s="932"/>
      <c r="S4" s="932"/>
      <c r="T4" s="932"/>
      <c r="U4" s="932"/>
      <c r="V4" s="932"/>
      <c r="W4" s="932"/>
      <c r="X4" s="932"/>
      <c r="Y4" s="932"/>
      <c r="Z4" s="932"/>
      <c r="AA4" s="932"/>
      <c r="AB4" s="932"/>
      <c r="AC4" s="932"/>
      <c r="AD4" s="932"/>
      <c r="AE4" s="932"/>
      <c r="AF4" s="933"/>
      <c r="AG4" s="937" t="s">
        <v>541</v>
      </c>
      <c r="AH4" s="938"/>
      <c r="AI4" s="938"/>
      <c r="AJ4" s="938"/>
      <c r="AK4" s="938"/>
      <c r="AL4" s="938"/>
      <c r="AM4" s="938"/>
      <c r="AN4" s="938"/>
      <c r="AO4" s="938"/>
      <c r="AP4" s="938"/>
      <c r="AQ4" s="938"/>
      <c r="AR4" s="938"/>
      <c r="AS4" s="938"/>
      <c r="AT4" s="938"/>
      <c r="AU4" s="938"/>
      <c r="AV4" s="938"/>
      <c r="AW4" s="938"/>
      <c r="AX4" s="938"/>
      <c r="AY4" s="938"/>
      <c r="AZ4" s="938"/>
      <c r="BA4" s="938"/>
      <c r="BB4" s="938"/>
      <c r="BC4" s="938"/>
      <c r="BD4" s="938"/>
      <c r="BE4" s="938"/>
      <c r="BF4" s="938"/>
      <c r="BG4" s="938"/>
      <c r="BH4" s="942" t="s">
        <v>664</v>
      </c>
      <c r="BI4" s="943"/>
      <c r="BJ4" s="943"/>
      <c r="BK4" s="943"/>
      <c r="BL4" s="943"/>
      <c r="BM4" s="943"/>
      <c r="BN4" s="943"/>
      <c r="BO4" s="943"/>
      <c r="BP4" s="943"/>
      <c r="BQ4" s="943"/>
      <c r="BR4" s="943"/>
      <c r="BS4" s="943"/>
      <c r="BT4" s="943"/>
      <c r="BU4" s="943"/>
      <c r="BV4" s="943"/>
      <c r="BW4" s="943"/>
      <c r="BX4" s="943"/>
      <c r="BY4" s="943"/>
      <c r="BZ4" s="943"/>
      <c r="CA4" s="943"/>
      <c r="CB4" s="943"/>
      <c r="CC4" s="943"/>
      <c r="CD4" s="943"/>
      <c r="CE4" s="943"/>
      <c r="CF4" s="943"/>
      <c r="CG4" s="943"/>
      <c r="CH4" s="944"/>
      <c r="CI4" s="923" t="s">
        <v>681</v>
      </c>
      <c r="CJ4" s="923"/>
      <c r="CK4" s="923"/>
      <c r="CL4" s="923"/>
      <c r="CM4" s="923"/>
      <c r="CN4" s="923"/>
      <c r="CO4" s="923"/>
      <c r="CP4" s="923"/>
      <c r="CQ4" s="923"/>
      <c r="CR4" s="923"/>
      <c r="CS4" s="923"/>
      <c r="CT4" s="923"/>
      <c r="CU4" s="923"/>
      <c r="CV4" s="923"/>
      <c r="CW4" s="923"/>
      <c r="CX4" s="923"/>
      <c r="CY4" s="923"/>
      <c r="CZ4" s="923"/>
      <c r="DA4" s="923"/>
      <c r="DB4" s="923"/>
      <c r="DC4" s="923"/>
      <c r="DD4" s="923"/>
      <c r="DE4" s="923"/>
      <c r="DF4" s="923"/>
      <c r="DG4" s="948"/>
    </row>
    <row r="5" spans="1:111" s="5" customFormat="1" ht="15" thickBot="1" x14ac:dyDescent="0.4">
      <c r="A5" s="918"/>
      <c r="B5" s="920"/>
      <c r="C5" s="925"/>
      <c r="D5" s="926"/>
      <c r="E5" s="927"/>
      <c r="F5" s="934"/>
      <c r="G5" s="935"/>
      <c r="H5" s="935"/>
      <c r="I5" s="935"/>
      <c r="J5" s="935"/>
      <c r="K5" s="935"/>
      <c r="L5" s="935"/>
      <c r="M5" s="935"/>
      <c r="N5" s="935"/>
      <c r="O5" s="935"/>
      <c r="P5" s="935"/>
      <c r="Q5" s="935"/>
      <c r="R5" s="935"/>
      <c r="S5" s="935"/>
      <c r="T5" s="935"/>
      <c r="U5" s="935"/>
      <c r="V5" s="935"/>
      <c r="W5" s="935"/>
      <c r="X5" s="935"/>
      <c r="Y5" s="935"/>
      <c r="Z5" s="935"/>
      <c r="AA5" s="935"/>
      <c r="AB5" s="935"/>
      <c r="AC5" s="935"/>
      <c r="AD5" s="935"/>
      <c r="AE5" s="935"/>
      <c r="AF5" s="936"/>
      <c r="AG5" s="939"/>
      <c r="AH5" s="940"/>
      <c r="AI5" s="940"/>
      <c r="AJ5" s="940"/>
      <c r="AK5" s="940"/>
      <c r="AL5" s="941"/>
      <c r="AM5" s="941"/>
      <c r="AN5" s="941"/>
      <c r="AO5" s="941"/>
      <c r="AP5" s="941"/>
      <c r="AQ5" s="941"/>
      <c r="AR5" s="941"/>
      <c r="AS5" s="941"/>
      <c r="AT5" s="941"/>
      <c r="AU5" s="941"/>
      <c r="AV5" s="941"/>
      <c r="AW5" s="941"/>
      <c r="AX5" s="941"/>
      <c r="AY5" s="941"/>
      <c r="AZ5" s="941"/>
      <c r="BA5" s="941"/>
      <c r="BB5" s="941"/>
      <c r="BC5" s="941"/>
      <c r="BD5" s="941"/>
      <c r="BE5" s="941"/>
      <c r="BF5" s="941"/>
      <c r="BG5" s="941"/>
      <c r="BH5" s="945"/>
      <c r="BI5" s="946"/>
      <c r="BJ5" s="946"/>
      <c r="BK5" s="946"/>
      <c r="BL5" s="946"/>
      <c r="BM5" s="946"/>
      <c r="BN5" s="946"/>
      <c r="BO5" s="946"/>
      <c r="BP5" s="946"/>
      <c r="BQ5" s="946"/>
      <c r="BR5" s="946"/>
      <c r="BS5" s="946"/>
      <c r="BT5" s="946"/>
      <c r="BU5" s="946"/>
      <c r="BV5" s="946"/>
      <c r="BW5" s="946"/>
      <c r="BX5" s="946"/>
      <c r="BY5" s="946"/>
      <c r="BZ5" s="946"/>
      <c r="CA5" s="946"/>
      <c r="CB5" s="946"/>
      <c r="CC5" s="946"/>
      <c r="CD5" s="946"/>
      <c r="CE5" s="946"/>
      <c r="CF5" s="946"/>
      <c r="CG5" s="946"/>
      <c r="CH5" s="947"/>
      <c r="CI5" s="949"/>
      <c r="CJ5" s="949"/>
      <c r="CK5" s="949"/>
      <c r="CL5" s="949"/>
      <c r="CM5" s="949"/>
      <c r="CN5" s="949"/>
      <c r="CO5" s="949"/>
      <c r="CP5" s="949"/>
      <c r="CQ5" s="949"/>
      <c r="CR5" s="949"/>
      <c r="CS5" s="949"/>
      <c r="CT5" s="949"/>
      <c r="CU5" s="949"/>
      <c r="CV5" s="949"/>
      <c r="CW5" s="949"/>
      <c r="CX5" s="949"/>
      <c r="CY5" s="949"/>
      <c r="CZ5" s="949"/>
      <c r="DA5" s="949"/>
      <c r="DB5" s="949"/>
      <c r="DC5" s="949"/>
      <c r="DD5" s="949"/>
      <c r="DE5" s="949"/>
      <c r="DF5" s="949"/>
      <c r="DG5" s="950"/>
    </row>
    <row r="6" spans="1:111" s="5" customFormat="1" ht="31" customHeight="1" thickTop="1" x14ac:dyDescent="0.35">
      <c r="A6" s="918"/>
      <c r="B6" s="920"/>
      <c r="C6" s="925"/>
      <c r="D6" s="926"/>
      <c r="E6" s="927"/>
      <c r="F6" s="882" t="s">
        <v>542</v>
      </c>
      <c r="G6" s="885" t="s">
        <v>27</v>
      </c>
      <c r="H6" s="885"/>
      <c r="I6" s="885" t="s">
        <v>564</v>
      </c>
      <c r="J6" s="887"/>
      <c r="K6" s="889" t="s">
        <v>198</v>
      </c>
      <c r="L6" s="890"/>
      <c r="M6" s="891" t="s">
        <v>127</v>
      </c>
      <c r="N6" s="892"/>
      <c r="O6" s="893"/>
      <c r="P6" s="893"/>
      <c r="Q6" s="889" t="s">
        <v>199</v>
      </c>
      <c r="R6" s="892"/>
      <c r="S6" s="893"/>
      <c r="T6" s="890"/>
      <c r="U6" s="951" t="s">
        <v>200</v>
      </c>
      <c r="V6" s="953"/>
      <c r="W6" s="953"/>
      <c r="X6" s="952"/>
      <c r="Y6" s="951" t="s">
        <v>543</v>
      </c>
      <c r="Z6" s="952"/>
      <c r="AA6" s="953" t="s">
        <v>544</v>
      </c>
      <c r="AB6" s="953"/>
      <c r="AC6" s="954" t="s">
        <v>545</v>
      </c>
      <c r="AD6" s="955"/>
      <c r="AE6" s="955"/>
      <c r="AF6" s="955"/>
      <c r="AG6" s="956" t="s">
        <v>546</v>
      </c>
      <c r="AH6" s="959" t="s">
        <v>27</v>
      </c>
      <c r="AI6" s="960"/>
      <c r="AJ6" s="894" t="s">
        <v>564</v>
      </c>
      <c r="AK6" s="895"/>
      <c r="AL6" s="898" t="s">
        <v>198</v>
      </c>
      <c r="AM6" s="899"/>
      <c r="AN6" s="970" t="s">
        <v>127</v>
      </c>
      <c r="AO6" s="971"/>
      <c r="AP6" s="972"/>
      <c r="AQ6" s="973"/>
      <c r="AR6" s="970" t="s">
        <v>199</v>
      </c>
      <c r="AS6" s="971"/>
      <c r="AT6" s="972"/>
      <c r="AU6" s="973"/>
      <c r="AV6" s="860" t="s">
        <v>200</v>
      </c>
      <c r="AW6" s="860"/>
      <c r="AX6" s="860"/>
      <c r="AY6" s="860"/>
      <c r="AZ6" s="845" t="s">
        <v>201</v>
      </c>
      <c r="BA6" s="846"/>
      <c r="BB6" s="845" t="s">
        <v>544</v>
      </c>
      <c r="BC6" s="976"/>
      <c r="BD6" s="860" t="s">
        <v>545</v>
      </c>
      <c r="BE6" s="860"/>
      <c r="BF6" s="860"/>
      <c r="BG6" s="860"/>
      <c r="BH6" s="861" t="s">
        <v>546</v>
      </c>
      <c r="BI6" s="837" t="s">
        <v>27</v>
      </c>
      <c r="BJ6" s="837"/>
      <c r="BK6" s="837" t="s">
        <v>564</v>
      </c>
      <c r="BL6" s="838"/>
      <c r="BM6" s="841" t="s">
        <v>198</v>
      </c>
      <c r="BN6" s="842"/>
      <c r="BO6" s="875" t="s">
        <v>127</v>
      </c>
      <c r="BP6" s="875"/>
      <c r="BQ6" s="876"/>
      <c r="BR6" s="877"/>
      <c r="BS6" s="841" t="s">
        <v>199</v>
      </c>
      <c r="BT6" s="878"/>
      <c r="BU6" s="879"/>
      <c r="BV6" s="842"/>
      <c r="BW6" s="870" t="s">
        <v>200</v>
      </c>
      <c r="BX6" s="870"/>
      <c r="BY6" s="870"/>
      <c r="BZ6" s="870"/>
      <c r="CA6" s="873" t="s">
        <v>543</v>
      </c>
      <c r="CB6" s="874"/>
      <c r="CC6" s="870" t="s">
        <v>547</v>
      </c>
      <c r="CD6" s="870"/>
      <c r="CE6" s="967" t="s">
        <v>548</v>
      </c>
      <c r="CF6" s="968"/>
      <c r="CG6" s="968"/>
      <c r="CH6" s="969"/>
      <c r="CI6" s="835" t="s">
        <v>549</v>
      </c>
      <c r="CJ6" s="835"/>
      <c r="CK6" s="835"/>
      <c r="CL6" s="830" t="s">
        <v>198</v>
      </c>
      <c r="CM6" s="836"/>
      <c r="CN6" s="830" t="s">
        <v>127</v>
      </c>
      <c r="CO6" s="831"/>
      <c r="CP6" s="831"/>
      <c r="CQ6" s="836"/>
      <c r="CR6" s="830" t="s">
        <v>199</v>
      </c>
      <c r="CS6" s="831"/>
      <c r="CT6" s="831"/>
      <c r="CU6" s="836"/>
      <c r="CV6" s="830" t="s">
        <v>200</v>
      </c>
      <c r="CW6" s="831"/>
      <c r="CX6" s="831"/>
      <c r="CY6" s="836"/>
      <c r="CZ6" s="830" t="s">
        <v>543</v>
      </c>
      <c r="DA6" s="831"/>
      <c r="DB6" s="830" t="s">
        <v>544</v>
      </c>
      <c r="DC6" s="831"/>
      <c r="DD6" s="830" t="s">
        <v>545</v>
      </c>
      <c r="DE6" s="831"/>
      <c r="DF6" s="831"/>
      <c r="DG6" s="832"/>
    </row>
    <row r="7" spans="1:111" s="5" customFormat="1" ht="31" customHeight="1" x14ac:dyDescent="0.35">
      <c r="A7" s="918"/>
      <c r="B7" s="920"/>
      <c r="C7" s="928"/>
      <c r="D7" s="929"/>
      <c r="E7" s="930"/>
      <c r="F7" s="883"/>
      <c r="G7" s="886"/>
      <c r="H7" s="886"/>
      <c r="I7" s="886"/>
      <c r="J7" s="888"/>
      <c r="K7" s="833" t="s">
        <v>27</v>
      </c>
      <c r="L7" s="834"/>
      <c r="M7" s="833" t="s">
        <v>27</v>
      </c>
      <c r="N7" s="913"/>
      <c r="O7" s="974" t="s">
        <v>564</v>
      </c>
      <c r="P7" s="975"/>
      <c r="Q7" s="833" t="s">
        <v>27</v>
      </c>
      <c r="R7" s="913"/>
      <c r="S7" s="963" t="s">
        <v>564</v>
      </c>
      <c r="T7" s="834"/>
      <c r="U7" s="833" t="s">
        <v>27</v>
      </c>
      <c r="V7" s="913"/>
      <c r="W7" s="963" t="s">
        <v>564</v>
      </c>
      <c r="X7" s="834"/>
      <c r="Y7" s="833" t="s">
        <v>27</v>
      </c>
      <c r="Z7" s="834"/>
      <c r="AA7" s="912" t="s">
        <v>27</v>
      </c>
      <c r="AB7" s="913"/>
      <c r="AC7" s="833" t="s">
        <v>27</v>
      </c>
      <c r="AD7" s="913"/>
      <c r="AE7" s="963" t="s">
        <v>564</v>
      </c>
      <c r="AF7" s="912"/>
      <c r="AG7" s="957"/>
      <c r="AH7" s="961"/>
      <c r="AI7" s="962"/>
      <c r="AJ7" s="896"/>
      <c r="AK7" s="897"/>
      <c r="AL7" s="964" t="s">
        <v>27</v>
      </c>
      <c r="AM7" s="965"/>
      <c r="AN7" s="847" t="s">
        <v>27</v>
      </c>
      <c r="AO7" s="852"/>
      <c r="AP7" s="966" t="s">
        <v>564</v>
      </c>
      <c r="AQ7" s="851"/>
      <c r="AR7" s="847" t="s">
        <v>27</v>
      </c>
      <c r="AS7" s="852"/>
      <c r="AT7" s="966" t="s">
        <v>564</v>
      </c>
      <c r="AU7" s="848"/>
      <c r="AV7" s="851" t="s">
        <v>27</v>
      </c>
      <c r="AW7" s="852"/>
      <c r="AX7" s="966" t="s">
        <v>564</v>
      </c>
      <c r="AY7" s="851"/>
      <c r="AZ7" s="847" t="s">
        <v>27</v>
      </c>
      <c r="BA7" s="852"/>
      <c r="BB7" s="847" t="s">
        <v>27</v>
      </c>
      <c r="BC7" s="848"/>
      <c r="BD7" s="851" t="s">
        <v>27</v>
      </c>
      <c r="BE7" s="852"/>
      <c r="BF7" s="966" t="s">
        <v>564</v>
      </c>
      <c r="BG7" s="851"/>
      <c r="BH7" s="861"/>
      <c r="BI7" s="839"/>
      <c r="BJ7" s="839"/>
      <c r="BK7" s="839"/>
      <c r="BL7" s="840"/>
      <c r="BM7" s="843" t="s">
        <v>27</v>
      </c>
      <c r="BN7" s="844"/>
      <c r="BO7" s="843" t="s">
        <v>27</v>
      </c>
      <c r="BP7" s="849"/>
      <c r="BQ7" s="850" t="s">
        <v>564</v>
      </c>
      <c r="BR7" s="844"/>
      <c r="BS7" s="843" t="s">
        <v>27</v>
      </c>
      <c r="BT7" s="849"/>
      <c r="BU7" s="850" t="s">
        <v>564</v>
      </c>
      <c r="BV7" s="844"/>
      <c r="BW7" s="843" t="s">
        <v>27</v>
      </c>
      <c r="BX7" s="849"/>
      <c r="BY7" s="850" t="s">
        <v>564</v>
      </c>
      <c r="BZ7" s="844"/>
      <c r="CA7" s="843" t="s">
        <v>27</v>
      </c>
      <c r="CB7" s="844"/>
      <c r="CC7" s="869" t="s">
        <v>27</v>
      </c>
      <c r="CD7" s="849"/>
      <c r="CE7" s="843" t="s">
        <v>27</v>
      </c>
      <c r="CF7" s="849"/>
      <c r="CG7" s="850" t="s">
        <v>564</v>
      </c>
      <c r="CH7" s="844"/>
      <c r="CI7" s="853" t="s">
        <v>683</v>
      </c>
      <c r="CJ7" s="854" t="s">
        <v>565</v>
      </c>
      <c r="CK7" s="856" t="s">
        <v>567</v>
      </c>
      <c r="CL7" s="858" t="s">
        <v>27</v>
      </c>
      <c r="CM7" s="859"/>
      <c r="CN7" s="858" t="s">
        <v>27</v>
      </c>
      <c r="CO7" s="871"/>
      <c r="CP7" s="871" t="s">
        <v>564</v>
      </c>
      <c r="CQ7" s="859"/>
      <c r="CR7" s="858" t="s">
        <v>27</v>
      </c>
      <c r="CS7" s="871"/>
      <c r="CT7" s="871" t="s">
        <v>564</v>
      </c>
      <c r="CU7" s="859"/>
      <c r="CV7" s="858" t="s">
        <v>27</v>
      </c>
      <c r="CW7" s="871"/>
      <c r="CX7" s="871" t="s">
        <v>564</v>
      </c>
      <c r="CY7" s="859"/>
      <c r="CZ7" s="858" t="s">
        <v>27</v>
      </c>
      <c r="DA7" s="871"/>
      <c r="DB7" s="858" t="s">
        <v>27</v>
      </c>
      <c r="DC7" s="871"/>
      <c r="DD7" s="858" t="s">
        <v>27</v>
      </c>
      <c r="DE7" s="871"/>
      <c r="DF7" s="871" t="s">
        <v>564</v>
      </c>
      <c r="DG7" s="872"/>
    </row>
    <row r="8" spans="1:111" s="5" customFormat="1" ht="133" customHeight="1" x14ac:dyDescent="0.35">
      <c r="A8" s="918"/>
      <c r="B8" s="921"/>
      <c r="C8" s="191" t="s">
        <v>24</v>
      </c>
      <c r="D8" s="191" t="s">
        <v>665</v>
      </c>
      <c r="E8" s="194" t="s">
        <v>649</v>
      </c>
      <c r="F8" s="884"/>
      <c r="G8" s="193" t="s">
        <v>551</v>
      </c>
      <c r="H8" s="193" t="s">
        <v>553</v>
      </c>
      <c r="I8" s="195" t="s">
        <v>552</v>
      </c>
      <c r="J8" s="196" t="s">
        <v>553</v>
      </c>
      <c r="K8" s="197" t="s">
        <v>202</v>
      </c>
      <c r="L8" s="198" t="s">
        <v>572</v>
      </c>
      <c r="M8" s="199" t="s">
        <v>202</v>
      </c>
      <c r="N8" s="200" t="s">
        <v>572</v>
      </c>
      <c r="O8" s="199" t="s">
        <v>202</v>
      </c>
      <c r="P8" s="201" t="s">
        <v>569</v>
      </c>
      <c r="Q8" s="197" t="s">
        <v>202</v>
      </c>
      <c r="R8" s="200" t="s">
        <v>572</v>
      </c>
      <c r="S8" s="199" t="s">
        <v>202</v>
      </c>
      <c r="T8" s="198" t="s">
        <v>570</v>
      </c>
      <c r="U8" s="199" t="s">
        <v>202</v>
      </c>
      <c r="V8" s="200" t="s">
        <v>572</v>
      </c>
      <c r="W8" s="199" t="s">
        <v>202</v>
      </c>
      <c r="X8" s="201" t="s">
        <v>569</v>
      </c>
      <c r="Y8" s="197" t="s">
        <v>202</v>
      </c>
      <c r="Z8" s="198" t="s">
        <v>572</v>
      </c>
      <c r="AA8" s="199" t="s">
        <v>202</v>
      </c>
      <c r="AB8" s="200" t="s">
        <v>572</v>
      </c>
      <c r="AC8" s="197" t="s">
        <v>202</v>
      </c>
      <c r="AD8" s="200" t="s">
        <v>572</v>
      </c>
      <c r="AE8" s="199" t="s">
        <v>202</v>
      </c>
      <c r="AF8" s="201" t="s">
        <v>569</v>
      </c>
      <c r="AG8" s="958"/>
      <c r="AH8" s="202" t="s">
        <v>554</v>
      </c>
      <c r="AI8" s="202" t="s">
        <v>555</v>
      </c>
      <c r="AJ8" s="202" t="s">
        <v>552</v>
      </c>
      <c r="AK8" s="203" t="s">
        <v>556</v>
      </c>
      <c r="AL8" s="204" t="s">
        <v>202</v>
      </c>
      <c r="AM8" s="205" t="s">
        <v>572</v>
      </c>
      <c r="AN8" s="206" t="s">
        <v>202</v>
      </c>
      <c r="AO8" s="207" t="s">
        <v>572</v>
      </c>
      <c r="AP8" s="206" t="s">
        <v>202</v>
      </c>
      <c r="AQ8" s="208" t="s">
        <v>569</v>
      </c>
      <c r="AR8" s="209" t="s">
        <v>202</v>
      </c>
      <c r="AS8" s="207" t="s">
        <v>572</v>
      </c>
      <c r="AT8" s="206" t="s">
        <v>202</v>
      </c>
      <c r="AU8" s="210" t="s">
        <v>569</v>
      </c>
      <c r="AV8" s="206" t="s">
        <v>202</v>
      </c>
      <c r="AW8" s="207" t="s">
        <v>572</v>
      </c>
      <c r="AX8" s="206" t="s">
        <v>202</v>
      </c>
      <c r="AY8" s="208" t="s">
        <v>569</v>
      </c>
      <c r="AZ8" s="209" t="s">
        <v>202</v>
      </c>
      <c r="BA8" s="207" t="s">
        <v>572</v>
      </c>
      <c r="BB8" s="209" t="s">
        <v>202</v>
      </c>
      <c r="BC8" s="210" t="s">
        <v>572</v>
      </c>
      <c r="BD8" s="206" t="s">
        <v>202</v>
      </c>
      <c r="BE8" s="207" t="s">
        <v>572</v>
      </c>
      <c r="BF8" s="206" t="s">
        <v>202</v>
      </c>
      <c r="BG8" s="208" t="s">
        <v>569</v>
      </c>
      <c r="BH8" s="862"/>
      <c r="BI8" s="211" t="s">
        <v>552</v>
      </c>
      <c r="BJ8" s="211" t="s">
        <v>555</v>
      </c>
      <c r="BK8" s="211" t="s">
        <v>552</v>
      </c>
      <c r="BL8" s="212" t="s">
        <v>555</v>
      </c>
      <c r="BM8" s="213" t="s">
        <v>202</v>
      </c>
      <c r="BN8" s="214" t="s">
        <v>572</v>
      </c>
      <c r="BO8" s="215" t="s">
        <v>202</v>
      </c>
      <c r="BP8" s="216" t="s">
        <v>572</v>
      </c>
      <c r="BQ8" s="215" t="s">
        <v>202</v>
      </c>
      <c r="BR8" s="217" t="s">
        <v>569</v>
      </c>
      <c r="BS8" s="213" t="s">
        <v>202</v>
      </c>
      <c r="BT8" s="216" t="s">
        <v>572</v>
      </c>
      <c r="BU8" s="215" t="s">
        <v>202</v>
      </c>
      <c r="BV8" s="214" t="s">
        <v>569</v>
      </c>
      <c r="BW8" s="215" t="s">
        <v>202</v>
      </c>
      <c r="BX8" s="216" t="s">
        <v>572</v>
      </c>
      <c r="BY8" s="215" t="s">
        <v>202</v>
      </c>
      <c r="BZ8" s="214" t="s">
        <v>571</v>
      </c>
      <c r="CA8" s="616" t="s">
        <v>202</v>
      </c>
      <c r="CB8" s="617" t="s">
        <v>572</v>
      </c>
      <c r="CC8" s="215" t="s">
        <v>202</v>
      </c>
      <c r="CD8" s="216" t="s">
        <v>572</v>
      </c>
      <c r="CE8" s="213" t="s">
        <v>202</v>
      </c>
      <c r="CF8" s="216" t="s">
        <v>572</v>
      </c>
      <c r="CG8" s="215" t="s">
        <v>202</v>
      </c>
      <c r="CH8" s="214" t="s">
        <v>569</v>
      </c>
      <c r="CI8" s="853"/>
      <c r="CJ8" s="855"/>
      <c r="CK8" s="857"/>
      <c r="CL8" s="218" t="s">
        <v>557</v>
      </c>
      <c r="CM8" s="219" t="s">
        <v>566</v>
      </c>
      <c r="CN8" s="218" t="s">
        <v>550</v>
      </c>
      <c r="CO8" s="220" t="s">
        <v>566</v>
      </c>
      <c r="CP8" s="220" t="s">
        <v>550</v>
      </c>
      <c r="CQ8" s="219" t="s">
        <v>568</v>
      </c>
      <c r="CR8" s="218" t="s">
        <v>550</v>
      </c>
      <c r="CS8" s="220" t="s">
        <v>566</v>
      </c>
      <c r="CT8" s="220" t="s">
        <v>550</v>
      </c>
      <c r="CU8" s="219" t="s">
        <v>568</v>
      </c>
      <c r="CV8" s="218" t="s">
        <v>550</v>
      </c>
      <c r="CW8" s="220" t="s">
        <v>566</v>
      </c>
      <c r="CX8" s="220" t="s">
        <v>550</v>
      </c>
      <c r="CY8" s="219" t="s">
        <v>568</v>
      </c>
      <c r="CZ8" s="218" t="s">
        <v>550</v>
      </c>
      <c r="DA8" s="221" t="s">
        <v>566</v>
      </c>
      <c r="DB8" s="218" t="s">
        <v>550</v>
      </c>
      <c r="DC8" s="221" t="s">
        <v>566</v>
      </c>
      <c r="DD8" s="218" t="s">
        <v>550</v>
      </c>
      <c r="DE8" s="221" t="s">
        <v>566</v>
      </c>
      <c r="DF8" s="221" t="s">
        <v>550</v>
      </c>
      <c r="DG8" s="222" t="s">
        <v>568</v>
      </c>
    </row>
    <row r="9" spans="1:111" s="5" customFormat="1" ht="17.25" customHeight="1" x14ac:dyDescent="0.35">
      <c r="A9" s="906">
        <v>2021</v>
      </c>
      <c r="B9" s="909" t="s">
        <v>15</v>
      </c>
      <c r="C9" s="496"/>
      <c r="D9" s="496"/>
      <c r="E9" s="497"/>
      <c r="F9" s="484">
        <f>(G9+I9)</f>
        <v>0</v>
      </c>
      <c r="G9" s="485">
        <f>(K9+M9+Q9+U9+Y9+AA9+AC9)</f>
        <v>0</v>
      </c>
      <c r="H9" s="512">
        <f>(L9+N9+R9+V9+Z9+AB9+AD9)</f>
        <v>0</v>
      </c>
      <c r="I9" s="485">
        <f>(O9+S9+W9+AE9)</f>
        <v>0</v>
      </c>
      <c r="J9" s="517">
        <f>(P9+T9+X9+AF9)</f>
        <v>0</v>
      </c>
      <c r="K9" s="499"/>
      <c r="L9" s="522"/>
      <c r="M9" s="500"/>
      <c r="N9" s="526"/>
      <c r="O9" s="501"/>
      <c r="P9" s="561"/>
      <c r="Q9" s="499"/>
      <c r="R9" s="526"/>
      <c r="S9" s="501"/>
      <c r="T9" s="522"/>
      <c r="U9" s="502"/>
      <c r="V9" s="526"/>
      <c r="W9" s="503"/>
      <c r="X9" s="561"/>
      <c r="Y9" s="499"/>
      <c r="Z9" s="522"/>
      <c r="AA9" s="502"/>
      <c r="AB9" s="526"/>
      <c r="AC9" s="499"/>
      <c r="AD9" s="526"/>
      <c r="AE9" s="501"/>
      <c r="AF9" s="522"/>
      <c r="AG9" s="476">
        <f>(AH9+AJ9)</f>
        <v>0</v>
      </c>
      <c r="AH9" s="462">
        <f>(AL9+AN9+AR9+AV9+AZ9+BB9+BD9)</f>
        <v>0</v>
      </c>
      <c r="AI9" s="514">
        <f>(AM9+AO9+AS9+AW9+BA9+BC9+BE9)</f>
        <v>0</v>
      </c>
      <c r="AJ9" s="462">
        <f>(AP9+AT9+AX9+BF9)</f>
        <v>0</v>
      </c>
      <c r="AK9" s="514">
        <f>(AQ9+AU9+AY9+BG9)</f>
        <v>0</v>
      </c>
      <c r="AL9" s="504"/>
      <c r="AM9" s="568"/>
      <c r="AN9" s="505"/>
      <c r="AO9" s="526"/>
      <c r="AP9" s="506"/>
      <c r="AQ9" s="561"/>
      <c r="AR9" s="504"/>
      <c r="AS9" s="526"/>
      <c r="AT9" s="506"/>
      <c r="AU9" s="568"/>
      <c r="AV9" s="505"/>
      <c r="AW9" s="526"/>
      <c r="AX9" s="506"/>
      <c r="AY9" s="561"/>
      <c r="AZ9" s="504"/>
      <c r="BA9" s="526"/>
      <c r="BB9" s="504"/>
      <c r="BC9" s="568"/>
      <c r="BD9" s="505"/>
      <c r="BE9" s="526"/>
      <c r="BF9" s="506"/>
      <c r="BG9" s="561"/>
      <c r="BH9" s="461">
        <f>(BI9+BK9)</f>
        <v>0</v>
      </c>
      <c r="BI9" s="462">
        <f>(BM9+BO9+BS9+BW9+CA9+CC9+CE9)</f>
        <v>0</v>
      </c>
      <c r="BJ9" s="514">
        <f>(BN9+BP9+BT9+BX9+CB9+CD9+CF9)</f>
        <v>0</v>
      </c>
      <c r="BK9" s="462">
        <f>BQ9+BU9+BY9+CG9</f>
        <v>0</v>
      </c>
      <c r="BL9" s="514">
        <f>BR9+BV9+BZ9+CH9</f>
        <v>0</v>
      </c>
      <c r="BM9" s="509"/>
      <c r="BN9" s="578"/>
      <c r="BO9" s="510"/>
      <c r="BP9" s="581"/>
      <c r="BQ9" s="511"/>
      <c r="BR9" s="584"/>
      <c r="BS9" s="509"/>
      <c r="BT9" s="581"/>
      <c r="BU9" s="511"/>
      <c r="BV9" s="578"/>
      <c r="BW9" s="510"/>
      <c r="BX9" s="581"/>
      <c r="BY9" s="511"/>
      <c r="BZ9" s="584"/>
      <c r="CA9" s="618"/>
      <c r="CB9" s="619"/>
      <c r="CC9" s="510"/>
      <c r="CD9" s="581"/>
      <c r="CE9" s="509"/>
      <c r="CF9" s="581"/>
      <c r="CG9" s="511"/>
      <c r="CH9" s="578"/>
      <c r="CI9" s="440">
        <f>(CL9+CN9+CP9+CR9+CT9+CV9+CX9+CZ9+DB9+DD9+DF9)</f>
        <v>0</v>
      </c>
      <c r="CJ9" s="514">
        <f t="shared" ref="CJ9:CJ15" si="0">(CM9+CO9+CS9+CW9+DA9+DC9+DE9)</f>
        <v>0</v>
      </c>
      <c r="CK9" s="514">
        <f>(CQ9+CU9+CY9+DG9)</f>
        <v>0</v>
      </c>
      <c r="CL9" s="442">
        <f>(K9-BM9)</f>
        <v>0</v>
      </c>
      <c r="CM9" s="534">
        <f t="shared" ref="CL9:CU15" si="1">(L9-BN9)</f>
        <v>0</v>
      </c>
      <c r="CN9" s="443">
        <f t="shared" si="1"/>
        <v>0</v>
      </c>
      <c r="CO9" s="538">
        <f t="shared" si="1"/>
        <v>0</v>
      </c>
      <c r="CP9" s="444">
        <f t="shared" si="1"/>
        <v>0</v>
      </c>
      <c r="CQ9" s="543">
        <f t="shared" si="1"/>
        <v>0</v>
      </c>
      <c r="CR9" s="443">
        <f t="shared" si="1"/>
        <v>0</v>
      </c>
      <c r="CS9" s="545">
        <f t="shared" si="1"/>
        <v>0</v>
      </c>
      <c r="CT9" s="445">
        <f t="shared" si="1"/>
        <v>0</v>
      </c>
      <c r="CU9" s="545">
        <f t="shared" si="1"/>
        <v>0</v>
      </c>
      <c r="CV9" s="443">
        <f t="shared" ref="CV9:CY15" si="2">(W9-BW9)</f>
        <v>0</v>
      </c>
      <c r="CW9" s="547">
        <f t="shared" si="2"/>
        <v>0</v>
      </c>
      <c r="CX9" s="446">
        <f t="shared" si="2"/>
        <v>0</v>
      </c>
      <c r="CY9" s="543">
        <f t="shared" si="2"/>
        <v>0</v>
      </c>
      <c r="CZ9" s="443">
        <f t="shared" ref="CZ9:DG15" si="3">(Y9-CA9)</f>
        <v>0</v>
      </c>
      <c r="DA9" s="549">
        <f t="shared" si="3"/>
        <v>0</v>
      </c>
      <c r="DB9" s="443">
        <f t="shared" si="3"/>
        <v>0</v>
      </c>
      <c r="DC9" s="549">
        <f t="shared" si="3"/>
        <v>0</v>
      </c>
      <c r="DD9" s="443">
        <f t="shared" si="3"/>
        <v>0</v>
      </c>
      <c r="DE9" s="549">
        <f t="shared" si="3"/>
        <v>0</v>
      </c>
      <c r="DF9" s="447">
        <f t="shared" si="3"/>
        <v>0</v>
      </c>
      <c r="DG9" s="551">
        <f t="shared" si="3"/>
        <v>0</v>
      </c>
    </row>
    <row r="10" spans="1:111" s="5" customFormat="1" x14ac:dyDescent="0.35">
      <c r="A10" s="907"/>
      <c r="B10" s="910"/>
      <c r="C10" s="498"/>
      <c r="D10" s="496"/>
      <c r="E10" s="497"/>
      <c r="F10" s="484">
        <f t="shared" ref="F10:F15" si="4">(G10+I10)</f>
        <v>0</v>
      </c>
      <c r="G10" s="485">
        <f t="shared" ref="G10:G15" si="5">(K10+M10+Q10+U10+Y10+AA10+AC10)</f>
        <v>0</v>
      </c>
      <c r="H10" s="512">
        <f t="shared" ref="H10:H15" si="6">(L10+N10+R10+V10+Z10+AB10+AD10)</f>
        <v>0</v>
      </c>
      <c r="I10" s="485">
        <f t="shared" ref="I10:I15" si="7">(O10+S10+W10+AE10)</f>
        <v>0</v>
      </c>
      <c r="J10" s="517">
        <f t="shared" ref="J10:J15" si="8">(N10+P10+T10+X10+AF10)</f>
        <v>0</v>
      </c>
      <c r="K10" s="499"/>
      <c r="L10" s="522"/>
      <c r="M10" s="500"/>
      <c r="N10" s="526"/>
      <c r="O10" s="501"/>
      <c r="P10" s="561"/>
      <c r="Q10" s="499"/>
      <c r="R10" s="526"/>
      <c r="S10" s="501"/>
      <c r="T10" s="522"/>
      <c r="U10" s="502"/>
      <c r="V10" s="526"/>
      <c r="W10" s="503"/>
      <c r="X10" s="561"/>
      <c r="Y10" s="499"/>
      <c r="Z10" s="522"/>
      <c r="AA10" s="502"/>
      <c r="AB10" s="526"/>
      <c r="AC10" s="499"/>
      <c r="AD10" s="526"/>
      <c r="AE10" s="501"/>
      <c r="AF10" s="522"/>
      <c r="AG10" s="476">
        <f t="shared" ref="AG10:AG15" si="9">(AH10+AJ10)</f>
        <v>0</v>
      </c>
      <c r="AH10" s="462">
        <f t="shared" ref="AH10:AH15" si="10">(AL10+AN10+AR10+AV10+AZ10+BB10+BD10)</f>
        <v>0</v>
      </c>
      <c r="AI10" s="514">
        <f t="shared" ref="AI10:AI15" si="11">(AM10+AO10+AS10+AW10+BA10+BC10+BE10)</f>
        <v>0</v>
      </c>
      <c r="AJ10" s="462">
        <f t="shared" ref="AJ10:AJ15" si="12">(AP10+AT10+AX10+BF10)</f>
        <v>0</v>
      </c>
      <c r="AK10" s="514">
        <f t="shared" ref="AK10:AK15" si="13">(AQ10+AU10+AY10+BG10)</f>
        <v>0</v>
      </c>
      <c r="AL10" s="504"/>
      <c r="AM10" s="568"/>
      <c r="AN10" s="505"/>
      <c r="AO10" s="526"/>
      <c r="AP10" s="506"/>
      <c r="AQ10" s="561"/>
      <c r="AR10" s="504"/>
      <c r="AS10" s="526"/>
      <c r="AT10" s="506"/>
      <c r="AU10" s="568"/>
      <c r="AV10" s="505"/>
      <c r="AW10" s="526"/>
      <c r="AX10" s="506"/>
      <c r="AY10" s="561"/>
      <c r="AZ10" s="504"/>
      <c r="BA10" s="526"/>
      <c r="BB10" s="504"/>
      <c r="BC10" s="568"/>
      <c r="BD10" s="505"/>
      <c r="BE10" s="526"/>
      <c r="BF10" s="506"/>
      <c r="BG10" s="561"/>
      <c r="BH10" s="461">
        <f t="shared" ref="BH10:BH15" si="14">(BI10+BK10)</f>
        <v>0</v>
      </c>
      <c r="BI10" s="462">
        <f t="shared" ref="BI10:BJ15" si="15">(BM10+BO10+BS10+BW10+CA10+CC10+CE10)</f>
        <v>0</v>
      </c>
      <c r="BJ10" s="441">
        <f t="shared" si="15"/>
        <v>0</v>
      </c>
      <c r="BK10" s="462">
        <f t="shared" ref="BK10:BK15" si="16">BQ10+BU10+BY10+CG10</f>
        <v>0</v>
      </c>
      <c r="BL10" s="514">
        <f t="shared" ref="BL10:BL15" si="17">BR10+BV10+BZ10+CH10</f>
        <v>0</v>
      </c>
      <c r="BM10" s="509"/>
      <c r="BN10" s="578"/>
      <c r="BO10" s="510"/>
      <c r="BP10" s="581"/>
      <c r="BQ10" s="511"/>
      <c r="BR10" s="584"/>
      <c r="BS10" s="509"/>
      <c r="BT10" s="581"/>
      <c r="BU10" s="511"/>
      <c r="BV10" s="578"/>
      <c r="BW10" s="510"/>
      <c r="BX10" s="581"/>
      <c r="BY10" s="511"/>
      <c r="BZ10" s="584"/>
      <c r="CA10" s="618"/>
      <c r="CB10" s="619"/>
      <c r="CC10" s="510"/>
      <c r="CD10" s="581"/>
      <c r="CE10" s="509"/>
      <c r="CF10" s="581"/>
      <c r="CG10" s="511"/>
      <c r="CH10" s="578"/>
      <c r="CI10" s="440">
        <f t="shared" ref="CI10:CI15" si="18">(CL10+CN10+CP10+CR10+CT10+CV10+CX10+CZ10+DB10+DD10+DF10)</f>
        <v>0</v>
      </c>
      <c r="CJ10" s="514">
        <f t="shared" si="0"/>
        <v>0</v>
      </c>
      <c r="CK10" s="514">
        <f t="shared" ref="CK10:CK15" si="19">(CQ10+CU10+CY10+DG10)</f>
        <v>0</v>
      </c>
      <c r="CL10" s="442">
        <f t="shared" si="1"/>
        <v>0</v>
      </c>
      <c r="CM10" s="534">
        <f t="shared" si="1"/>
        <v>0</v>
      </c>
      <c r="CN10" s="443">
        <f t="shared" si="1"/>
        <v>0</v>
      </c>
      <c r="CO10" s="538">
        <f t="shared" si="1"/>
        <v>0</v>
      </c>
      <c r="CP10" s="444">
        <f t="shared" si="1"/>
        <v>0</v>
      </c>
      <c r="CQ10" s="543">
        <f t="shared" si="1"/>
        <v>0</v>
      </c>
      <c r="CR10" s="443">
        <f t="shared" si="1"/>
        <v>0</v>
      </c>
      <c r="CS10" s="545">
        <f t="shared" si="1"/>
        <v>0</v>
      </c>
      <c r="CT10" s="445">
        <f t="shared" si="1"/>
        <v>0</v>
      </c>
      <c r="CU10" s="545">
        <f t="shared" si="1"/>
        <v>0</v>
      </c>
      <c r="CV10" s="442">
        <f t="shared" si="2"/>
        <v>0</v>
      </c>
      <c r="CW10" s="547">
        <f t="shared" si="2"/>
        <v>0</v>
      </c>
      <c r="CX10" s="446">
        <f t="shared" si="2"/>
        <v>0</v>
      </c>
      <c r="CY10" s="543">
        <f t="shared" si="2"/>
        <v>0</v>
      </c>
      <c r="CZ10" s="443">
        <f t="shared" si="3"/>
        <v>0</v>
      </c>
      <c r="DA10" s="549">
        <f t="shared" si="3"/>
        <v>0</v>
      </c>
      <c r="DB10" s="442">
        <f t="shared" si="3"/>
        <v>0</v>
      </c>
      <c r="DC10" s="549">
        <f t="shared" si="3"/>
        <v>0</v>
      </c>
      <c r="DD10" s="443">
        <f t="shared" si="3"/>
        <v>0</v>
      </c>
      <c r="DE10" s="549">
        <f t="shared" si="3"/>
        <v>0</v>
      </c>
      <c r="DF10" s="447">
        <f t="shared" si="3"/>
        <v>0</v>
      </c>
      <c r="DG10" s="551">
        <f t="shared" si="3"/>
        <v>0</v>
      </c>
    </row>
    <row r="11" spans="1:111" s="5" customFormat="1" x14ac:dyDescent="0.35">
      <c r="A11" s="907"/>
      <c r="B11" s="910"/>
      <c r="C11" s="498"/>
      <c r="D11" s="496"/>
      <c r="E11" s="497"/>
      <c r="F11" s="484">
        <f t="shared" si="4"/>
        <v>0</v>
      </c>
      <c r="G11" s="485">
        <f t="shared" si="5"/>
        <v>0</v>
      </c>
      <c r="H11" s="512">
        <f t="shared" si="6"/>
        <v>0</v>
      </c>
      <c r="I11" s="485">
        <f t="shared" si="7"/>
        <v>0</v>
      </c>
      <c r="J11" s="517">
        <f t="shared" si="8"/>
        <v>0</v>
      </c>
      <c r="K11" s="499"/>
      <c r="L11" s="522"/>
      <c r="M11" s="500"/>
      <c r="N11" s="526"/>
      <c r="O11" s="501"/>
      <c r="P11" s="561"/>
      <c r="Q11" s="499"/>
      <c r="R11" s="526"/>
      <c r="S11" s="501"/>
      <c r="T11" s="522"/>
      <c r="U11" s="502"/>
      <c r="V11" s="526"/>
      <c r="W11" s="503"/>
      <c r="X11" s="561"/>
      <c r="Y11" s="499"/>
      <c r="Z11" s="522"/>
      <c r="AA11" s="502"/>
      <c r="AB11" s="526"/>
      <c r="AC11" s="499"/>
      <c r="AD11" s="526"/>
      <c r="AE11" s="501"/>
      <c r="AF11" s="522"/>
      <c r="AG11" s="476">
        <f t="shared" si="9"/>
        <v>0</v>
      </c>
      <c r="AH11" s="462">
        <f t="shared" si="10"/>
        <v>0</v>
      </c>
      <c r="AI11" s="514">
        <f t="shared" si="11"/>
        <v>0</v>
      </c>
      <c r="AJ11" s="462">
        <f t="shared" si="12"/>
        <v>0</v>
      </c>
      <c r="AK11" s="514">
        <f t="shared" si="13"/>
        <v>0</v>
      </c>
      <c r="AL11" s="504"/>
      <c r="AM11" s="568"/>
      <c r="AN11" s="505"/>
      <c r="AO11" s="526"/>
      <c r="AP11" s="506"/>
      <c r="AQ11" s="561"/>
      <c r="AR11" s="504"/>
      <c r="AS11" s="526"/>
      <c r="AT11" s="506"/>
      <c r="AU11" s="568"/>
      <c r="AV11" s="505"/>
      <c r="AW11" s="526"/>
      <c r="AX11" s="506"/>
      <c r="AY11" s="561"/>
      <c r="AZ11" s="504"/>
      <c r="BA11" s="526"/>
      <c r="BB11" s="504"/>
      <c r="BC11" s="568"/>
      <c r="BD11" s="505"/>
      <c r="BE11" s="526"/>
      <c r="BF11" s="506"/>
      <c r="BG11" s="561"/>
      <c r="BH11" s="461">
        <f t="shared" si="14"/>
        <v>0</v>
      </c>
      <c r="BI11" s="462">
        <f t="shared" si="15"/>
        <v>0</v>
      </c>
      <c r="BJ11" s="441">
        <f t="shared" si="15"/>
        <v>0</v>
      </c>
      <c r="BK11" s="462">
        <f t="shared" si="16"/>
        <v>0</v>
      </c>
      <c r="BL11" s="514">
        <f t="shared" si="17"/>
        <v>0</v>
      </c>
      <c r="BM11" s="509"/>
      <c r="BN11" s="578"/>
      <c r="BO11" s="510"/>
      <c r="BP11" s="581"/>
      <c r="BQ11" s="511"/>
      <c r="BR11" s="584"/>
      <c r="BS11" s="509"/>
      <c r="BT11" s="581"/>
      <c r="BU11" s="511"/>
      <c r="BV11" s="578"/>
      <c r="BW11" s="510"/>
      <c r="BX11" s="581"/>
      <c r="BY11" s="511"/>
      <c r="BZ11" s="584"/>
      <c r="CA11" s="618"/>
      <c r="CB11" s="619"/>
      <c r="CC11" s="510"/>
      <c r="CD11" s="581"/>
      <c r="CE11" s="509"/>
      <c r="CF11" s="581"/>
      <c r="CG11" s="511"/>
      <c r="CH11" s="578"/>
      <c r="CI11" s="440">
        <f t="shared" si="18"/>
        <v>0</v>
      </c>
      <c r="CJ11" s="514">
        <f t="shared" si="0"/>
        <v>0</v>
      </c>
      <c r="CK11" s="514">
        <f t="shared" si="19"/>
        <v>0</v>
      </c>
      <c r="CL11" s="442">
        <f t="shared" si="1"/>
        <v>0</v>
      </c>
      <c r="CM11" s="534">
        <f t="shared" si="1"/>
        <v>0</v>
      </c>
      <c r="CN11" s="443">
        <f t="shared" si="1"/>
        <v>0</v>
      </c>
      <c r="CO11" s="538">
        <f t="shared" si="1"/>
        <v>0</v>
      </c>
      <c r="CP11" s="444">
        <f t="shared" si="1"/>
        <v>0</v>
      </c>
      <c r="CQ11" s="543">
        <f t="shared" si="1"/>
        <v>0</v>
      </c>
      <c r="CR11" s="443">
        <f t="shared" si="1"/>
        <v>0</v>
      </c>
      <c r="CS11" s="545">
        <f t="shared" si="1"/>
        <v>0</v>
      </c>
      <c r="CT11" s="445">
        <f t="shared" si="1"/>
        <v>0</v>
      </c>
      <c r="CU11" s="545">
        <f t="shared" si="1"/>
        <v>0</v>
      </c>
      <c r="CV11" s="442">
        <f t="shared" si="2"/>
        <v>0</v>
      </c>
      <c r="CW11" s="547">
        <f t="shared" si="2"/>
        <v>0</v>
      </c>
      <c r="CX11" s="446">
        <f t="shared" si="2"/>
        <v>0</v>
      </c>
      <c r="CY11" s="543">
        <f t="shared" si="2"/>
        <v>0</v>
      </c>
      <c r="CZ11" s="443">
        <f t="shared" si="3"/>
        <v>0</v>
      </c>
      <c r="DA11" s="549">
        <f t="shared" si="3"/>
        <v>0</v>
      </c>
      <c r="DB11" s="442">
        <f t="shared" si="3"/>
        <v>0</v>
      </c>
      <c r="DC11" s="549">
        <f t="shared" si="3"/>
        <v>0</v>
      </c>
      <c r="DD11" s="443">
        <f t="shared" si="3"/>
        <v>0</v>
      </c>
      <c r="DE11" s="549">
        <f t="shared" si="3"/>
        <v>0</v>
      </c>
      <c r="DF11" s="447">
        <f t="shared" si="3"/>
        <v>0</v>
      </c>
      <c r="DG11" s="551">
        <f t="shared" si="3"/>
        <v>0</v>
      </c>
    </row>
    <row r="12" spans="1:111" s="5" customFormat="1" x14ac:dyDescent="0.35">
      <c r="A12" s="907"/>
      <c r="B12" s="910"/>
      <c r="C12" s="498"/>
      <c r="D12" s="496"/>
      <c r="E12" s="497"/>
      <c r="F12" s="484">
        <f t="shared" si="4"/>
        <v>0</v>
      </c>
      <c r="G12" s="485">
        <f t="shared" si="5"/>
        <v>0</v>
      </c>
      <c r="H12" s="512">
        <f t="shared" si="6"/>
        <v>0</v>
      </c>
      <c r="I12" s="485">
        <f>(O12+S12+W12+AE12)</f>
        <v>0</v>
      </c>
      <c r="J12" s="517">
        <f t="shared" si="8"/>
        <v>0</v>
      </c>
      <c r="K12" s="499"/>
      <c r="L12" s="522"/>
      <c r="M12" s="500"/>
      <c r="N12" s="526"/>
      <c r="O12" s="501"/>
      <c r="P12" s="561"/>
      <c r="Q12" s="499"/>
      <c r="R12" s="526"/>
      <c r="S12" s="501"/>
      <c r="T12" s="522"/>
      <c r="U12" s="502"/>
      <c r="V12" s="526"/>
      <c r="W12" s="503"/>
      <c r="X12" s="561"/>
      <c r="Y12" s="499"/>
      <c r="Z12" s="522"/>
      <c r="AA12" s="502"/>
      <c r="AB12" s="526"/>
      <c r="AC12" s="499"/>
      <c r="AD12" s="526"/>
      <c r="AE12" s="501"/>
      <c r="AF12" s="522"/>
      <c r="AG12" s="476">
        <f t="shared" si="9"/>
        <v>0</v>
      </c>
      <c r="AH12" s="462">
        <f t="shared" si="10"/>
        <v>0</v>
      </c>
      <c r="AI12" s="514">
        <f t="shared" si="11"/>
        <v>0</v>
      </c>
      <c r="AJ12" s="462">
        <f t="shared" si="12"/>
        <v>0</v>
      </c>
      <c r="AK12" s="614">
        <f t="shared" si="13"/>
        <v>0</v>
      </c>
      <c r="AL12" s="1089"/>
      <c r="AM12" s="568"/>
      <c r="AN12" s="505"/>
      <c r="AO12" s="526"/>
      <c r="AP12" s="506"/>
      <c r="AQ12" s="561"/>
      <c r="AR12" s="504"/>
      <c r="AS12" s="526"/>
      <c r="AT12" s="506"/>
      <c r="AU12" s="568"/>
      <c r="AV12" s="505"/>
      <c r="AW12" s="526"/>
      <c r="AX12" s="506"/>
      <c r="AY12" s="561"/>
      <c r="AZ12" s="504"/>
      <c r="BA12" s="526"/>
      <c r="BB12" s="504"/>
      <c r="BC12" s="568"/>
      <c r="BD12" s="505"/>
      <c r="BE12" s="526"/>
      <c r="BF12" s="506"/>
      <c r="BG12" s="561"/>
      <c r="BH12" s="461">
        <f t="shared" si="14"/>
        <v>0</v>
      </c>
      <c r="BI12" s="462">
        <f t="shared" si="15"/>
        <v>0</v>
      </c>
      <c r="BJ12" s="441">
        <f t="shared" si="15"/>
        <v>0</v>
      </c>
      <c r="BK12" s="462">
        <f t="shared" si="16"/>
        <v>0</v>
      </c>
      <c r="BL12" s="514">
        <f t="shared" si="17"/>
        <v>0</v>
      </c>
      <c r="BM12" s="509"/>
      <c r="BN12" s="578"/>
      <c r="BO12" s="510"/>
      <c r="BP12" s="581"/>
      <c r="BQ12" s="511"/>
      <c r="BR12" s="584"/>
      <c r="BS12" s="509"/>
      <c r="BT12" s="581"/>
      <c r="BU12" s="511"/>
      <c r="BV12" s="578"/>
      <c r="BW12" s="510"/>
      <c r="BX12" s="581"/>
      <c r="BY12" s="511"/>
      <c r="BZ12" s="584"/>
      <c r="CA12" s="618"/>
      <c r="CB12" s="619"/>
      <c r="CC12" s="510"/>
      <c r="CD12" s="581"/>
      <c r="CE12" s="509"/>
      <c r="CF12" s="581"/>
      <c r="CG12" s="511"/>
      <c r="CH12" s="578"/>
      <c r="CI12" s="440">
        <f t="shared" si="18"/>
        <v>0</v>
      </c>
      <c r="CJ12" s="514">
        <f t="shared" si="0"/>
        <v>0</v>
      </c>
      <c r="CK12" s="514">
        <f t="shared" si="19"/>
        <v>0</v>
      </c>
      <c r="CL12" s="442">
        <f t="shared" si="1"/>
        <v>0</v>
      </c>
      <c r="CM12" s="534">
        <f t="shared" si="1"/>
        <v>0</v>
      </c>
      <c r="CN12" s="443">
        <f t="shared" si="1"/>
        <v>0</v>
      </c>
      <c r="CO12" s="538">
        <f t="shared" si="1"/>
        <v>0</v>
      </c>
      <c r="CP12" s="444">
        <f t="shared" si="1"/>
        <v>0</v>
      </c>
      <c r="CQ12" s="543">
        <f t="shared" si="1"/>
        <v>0</v>
      </c>
      <c r="CR12" s="443">
        <f t="shared" si="1"/>
        <v>0</v>
      </c>
      <c r="CS12" s="545">
        <f t="shared" si="1"/>
        <v>0</v>
      </c>
      <c r="CT12" s="445">
        <f t="shared" si="1"/>
        <v>0</v>
      </c>
      <c r="CU12" s="545">
        <f t="shared" si="1"/>
        <v>0</v>
      </c>
      <c r="CV12" s="442">
        <f t="shared" si="2"/>
        <v>0</v>
      </c>
      <c r="CW12" s="547">
        <f t="shared" si="2"/>
        <v>0</v>
      </c>
      <c r="CX12" s="446">
        <f t="shared" si="2"/>
        <v>0</v>
      </c>
      <c r="CY12" s="543">
        <f t="shared" si="2"/>
        <v>0</v>
      </c>
      <c r="CZ12" s="443">
        <f t="shared" si="3"/>
        <v>0</v>
      </c>
      <c r="DA12" s="549">
        <f t="shared" si="3"/>
        <v>0</v>
      </c>
      <c r="DB12" s="442">
        <f t="shared" si="3"/>
        <v>0</v>
      </c>
      <c r="DC12" s="549">
        <f t="shared" si="3"/>
        <v>0</v>
      </c>
      <c r="DD12" s="443">
        <f t="shared" si="3"/>
        <v>0</v>
      </c>
      <c r="DE12" s="549">
        <f t="shared" si="3"/>
        <v>0</v>
      </c>
      <c r="DF12" s="447">
        <f t="shared" si="3"/>
        <v>0</v>
      </c>
      <c r="DG12" s="551">
        <f t="shared" si="3"/>
        <v>0</v>
      </c>
    </row>
    <row r="13" spans="1:111" s="5" customFormat="1" x14ac:dyDescent="0.35">
      <c r="A13" s="907"/>
      <c r="B13" s="910"/>
      <c r="C13" s="498"/>
      <c r="D13" s="496"/>
      <c r="E13" s="497"/>
      <c r="F13" s="484">
        <f t="shared" si="4"/>
        <v>0</v>
      </c>
      <c r="G13" s="485">
        <f t="shared" si="5"/>
        <v>0</v>
      </c>
      <c r="H13" s="512">
        <f t="shared" si="6"/>
        <v>0</v>
      </c>
      <c r="I13" s="485">
        <f t="shared" si="7"/>
        <v>0</v>
      </c>
      <c r="J13" s="517">
        <f t="shared" si="8"/>
        <v>0</v>
      </c>
      <c r="K13" s="499"/>
      <c r="L13" s="522"/>
      <c r="M13" s="500"/>
      <c r="N13" s="526"/>
      <c r="O13" s="501"/>
      <c r="P13" s="561"/>
      <c r="Q13" s="499"/>
      <c r="R13" s="526"/>
      <c r="S13" s="501"/>
      <c r="T13" s="522"/>
      <c r="U13" s="502"/>
      <c r="V13" s="526"/>
      <c r="W13" s="503"/>
      <c r="X13" s="561"/>
      <c r="Y13" s="499"/>
      <c r="Z13" s="522"/>
      <c r="AA13" s="502"/>
      <c r="AB13" s="526"/>
      <c r="AC13" s="499"/>
      <c r="AD13" s="526"/>
      <c r="AE13" s="501"/>
      <c r="AF13" s="522"/>
      <c r="AG13" s="476">
        <f t="shared" si="9"/>
        <v>0</v>
      </c>
      <c r="AH13" s="462">
        <f t="shared" si="10"/>
        <v>0</v>
      </c>
      <c r="AI13" s="514">
        <f t="shared" si="11"/>
        <v>0</v>
      </c>
      <c r="AJ13" s="462">
        <f t="shared" si="12"/>
        <v>0</v>
      </c>
      <c r="AK13" s="614">
        <f t="shared" si="13"/>
        <v>0</v>
      </c>
      <c r="AL13" s="505"/>
      <c r="AM13" s="568"/>
      <c r="AN13" s="505"/>
      <c r="AO13" s="526"/>
      <c r="AP13" s="506"/>
      <c r="AQ13" s="561"/>
      <c r="AR13" s="504"/>
      <c r="AS13" s="526"/>
      <c r="AT13" s="506"/>
      <c r="AU13" s="568"/>
      <c r="AV13" s="505"/>
      <c r="AW13" s="526"/>
      <c r="AX13" s="506"/>
      <c r="AY13" s="561"/>
      <c r="AZ13" s="504"/>
      <c r="BA13" s="526"/>
      <c r="BB13" s="504"/>
      <c r="BC13" s="568"/>
      <c r="BD13" s="505"/>
      <c r="BE13" s="526"/>
      <c r="BF13" s="506"/>
      <c r="BG13" s="561"/>
      <c r="BH13" s="461">
        <f t="shared" si="14"/>
        <v>0</v>
      </c>
      <c r="BI13" s="462">
        <f t="shared" si="15"/>
        <v>0</v>
      </c>
      <c r="BJ13" s="441">
        <f t="shared" si="15"/>
        <v>0</v>
      </c>
      <c r="BK13" s="462">
        <f t="shared" si="16"/>
        <v>0</v>
      </c>
      <c r="BL13" s="514">
        <f t="shared" si="17"/>
        <v>0</v>
      </c>
      <c r="BM13" s="509"/>
      <c r="BN13" s="578"/>
      <c r="BO13" s="510"/>
      <c r="BP13" s="581"/>
      <c r="BQ13" s="511"/>
      <c r="BR13" s="584"/>
      <c r="BS13" s="509"/>
      <c r="BT13" s="581"/>
      <c r="BU13" s="511"/>
      <c r="BV13" s="578"/>
      <c r="BW13" s="510"/>
      <c r="BX13" s="581"/>
      <c r="BY13" s="511"/>
      <c r="BZ13" s="584"/>
      <c r="CA13" s="618"/>
      <c r="CB13" s="619"/>
      <c r="CC13" s="510"/>
      <c r="CD13" s="581"/>
      <c r="CE13" s="509"/>
      <c r="CF13" s="581"/>
      <c r="CG13" s="511"/>
      <c r="CH13" s="578"/>
      <c r="CI13" s="440">
        <f t="shared" si="18"/>
        <v>0</v>
      </c>
      <c r="CJ13" s="514">
        <f t="shared" si="0"/>
        <v>0</v>
      </c>
      <c r="CK13" s="514">
        <f t="shared" si="19"/>
        <v>0</v>
      </c>
      <c r="CL13" s="442">
        <f t="shared" si="1"/>
        <v>0</v>
      </c>
      <c r="CM13" s="534">
        <f t="shared" si="1"/>
        <v>0</v>
      </c>
      <c r="CN13" s="443">
        <f t="shared" si="1"/>
        <v>0</v>
      </c>
      <c r="CO13" s="538">
        <f t="shared" si="1"/>
        <v>0</v>
      </c>
      <c r="CP13" s="444">
        <f t="shared" si="1"/>
        <v>0</v>
      </c>
      <c r="CQ13" s="543">
        <f t="shared" si="1"/>
        <v>0</v>
      </c>
      <c r="CR13" s="443">
        <f t="shared" si="1"/>
        <v>0</v>
      </c>
      <c r="CS13" s="545">
        <f t="shared" si="1"/>
        <v>0</v>
      </c>
      <c r="CT13" s="445">
        <f t="shared" si="1"/>
        <v>0</v>
      </c>
      <c r="CU13" s="545">
        <f t="shared" si="1"/>
        <v>0</v>
      </c>
      <c r="CV13" s="442">
        <f t="shared" si="2"/>
        <v>0</v>
      </c>
      <c r="CW13" s="547">
        <f t="shared" si="2"/>
        <v>0</v>
      </c>
      <c r="CX13" s="446">
        <f t="shared" si="2"/>
        <v>0</v>
      </c>
      <c r="CY13" s="543">
        <f t="shared" si="2"/>
        <v>0</v>
      </c>
      <c r="CZ13" s="443">
        <f t="shared" si="3"/>
        <v>0</v>
      </c>
      <c r="DA13" s="549">
        <f t="shared" si="3"/>
        <v>0</v>
      </c>
      <c r="DB13" s="442">
        <f t="shared" si="3"/>
        <v>0</v>
      </c>
      <c r="DC13" s="549">
        <f t="shared" si="3"/>
        <v>0</v>
      </c>
      <c r="DD13" s="443">
        <f t="shared" si="3"/>
        <v>0</v>
      </c>
      <c r="DE13" s="549">
        <f t="shared" si="3"/>
        <v>0</v>
      </c>
      <c r="DF13" s="447">
        <f t="shared" si="3"/>
        <v>0</v>
      </c>
      <c r="DG13" s="551">
        <f t="shared" si="3"/>
        <v>0</v>
      </c>
    </row>
    <row r="14" spans="1:111" s="5" customFormat="1" x14ac:dyDescent="0.35">
      <c r="A14" s="907"/>
      <c r="B14" s="910"/>
      <c r="C14" s="498"/>
      <c r="D14" s="496"/>
      <c r="E14" s="497"/>
      <c r="F14" s="484">
        <f t="shared" si="4"/>
        <v>0</v>
      </c>
      <c r="G14" s="485">
        <f t="shared" si="5"/>
        <v>0</v>
      </c>
      <c r="H14" s="512">
        <f t="shared" si="6"/>
        <v>0</v>
      </c>
      <c r="I14" s="485">
        <f t="shared" si="7"/>
        <v>0</v>
      </c>
      <c r="J14" s="517">
        <f t="shared" si="8"/>
        <v>0</v>
      </c>
      <c r="K14" s="499"/>
      <c r="L14" s="522"/>
      <c r="M14" s="500"/>
      <c r="N14" s="526"/>
      <c r="O14" s="501"/>
      <c r="P14" s="561"/>
      <c r="Q14" s="499"/>
      <c r="R14" s="526"/>
      <c r="S14" s="501"/>
      <c r="T14" s="522"/>
      <c r="U14" s="502"/>
      <c r="V14" s="526"/>
      <c r="W14" s="503"/>
      <c r="X14" s="561"/>
      <c r="Y14" s="499"/>
      <c r="Z14" s="522"/>
      <c r="AA14" s="502"/>
      <c r="AB14" s="526"/>
      <c r="AC14" s="499"/>
      <c r="AD14" s="526"/>
      <c r="AE14" s="501"/>
      <c r="AF14" s="522"/>
      <c r="AG14" s="476">
        <f t="shared" si="9"/>
        <v>0</v>
      </c>
      <c r="AH14" s="462">
        <f t="shared" si="10"/>
        <v>0</v>
      </c>
      <c r="AI14" s="514">
        <f t="shared" si="11"/>
        <v>0</v>
      </c>
      <c r="AJ14" s="462">
        <f t="shared" si="12"/>
        <v>0</v>
      </c>
      <c r="AK14" s="514">
        <f t="shared" si="13"/>
        <v>0</v>
      </c>
      <c r="AL14" s="504"/>
      <c r="AM14" s="568"/>
      <c r="AN14" s="505"/>
      <c r="AO14" s="526"/>
      <c r="AP14" s="506"/>
      <c r="AQ14" s="561"/>
      <c r="AR14" s="504"/>
      <c r="AS14" s="526"/>
      <c r="AT14" s="506"/>
      <c r="AU14" s="568"/>
      <c r="AV14" s="505"/>
      <c r="AW14" s="526"/>
      <c r="AX14" s="506"/>
      <c r="AY14" s="561"/>
      <c r="AZ14" s="504"/>
      <c r="BA14" s="526"/>
      <c r="BB14" s="504"/>
      <c r="BC14" s="568"/>
      <c r="BD14" s="505"/>
      <c r="BE14" s="526"/>
      <c r="BF14" s="506"/>
      <c r="BG14" s="561"/>
      <c r="BH14" s="461">
        <f t="shared" si="14"/>
        <v>0</v>
      </c>
      <c r="BI14" s="462">
        <f t="shared" si="15"/>
        <v>0</v>
      </c>
      <c r="BJ14" s="441">
        <f t="shared" si="15"/>
        <v>0</v>
      </c>
      <c r="BK14" s="462">
        <f t="shared" si="16"/>
        <v>0</v>
      </c>
      <c r="BL14" s="514">
        <f t="shared" si="17"/>
        <v>0</v>
      </c>
      <c r="BM14" s="509"/>
      <c r="BN14" s="578"/>
      <c r="BO14" s="510"/>
      <c r="BP14" s="581"/>
      <c r="BQ14" s="511"/>
      <c r="BR14" s="584"/>
      <c r="BS14" s="509"/>
      <c r="BT14" s="581"/>
      <c r="BU14" s="511"/>
      <c r="BV14" s="578"/>
      <c r="BW14" s="510"/>
      <c r="BX14" s="581"/>
      <c r="BY14" s="511"/>
      <c r="BZ14" s="584"/>
      <c r="CA14" s="618"/>
      <c r="CB14" s="619"/>
      <c r="CC14" s="510"/>
      <c r="CD14" s="581"/>
      <c r="CE14" s="509"/>
      <c r="CF14" s="581"/>
      <c r="CG14" s="511"/>
      <c r="CH14" s="578"/>
      <c r="CI14" s="440">
        <f t="shared" si="18"/>
        <v>0</v>
      </c>
      <c r="CJ14" s="514">
        <f t="shared" si="0"/>
        <v>0</v>
      </c>
      <c r="CK14" s="514">
        <f t="shared" si="19"/>
        <v>0</v>
      </c>
      <c r="CL14" s="442">
        <f t="shared" si="1"/>
        <v>0</v>
      </c>
      <c r="CM14" s="534">
        <f t="shared" si="1"/>
        <v>0</v>
      </c>
      <c r="CN14" s="443">
        <f t="shared" si="1"/>
        <v>0</v>
      </c>
      <c r="CO14" s="538">
        <f t="shared" si="1"/>
        <v>0</v>
      </c>
      <c r="CP14" s="444">
        <f t="shared" si="1"/>
        <v>0</v>
      </c>
      <c r="CQ14" s="543">
        <f t="shared" si="1"/>
        <v>0</v>
      </c>
      <c r="CR14" s="443">
        <f t="shared" si="1"/>
        <v>0</v>
      </c>
      <c r="CS14" s="545">
        <f t="shared" si="1"/>
        <v>0</v>
      </c>
      <c r="CT14" s="445">
        <f t="shared" si="1"/>
        <v>0</v>
      </c>
      <c r="CU14" s="545">
        <f t="shared" si="1"/>
        <v>0</v>
      </c>
      <c r="CV14" s="442">
        <f t="shared" si="2"/>
        <v>0</v>
      </c>
      <c r="CW14" s="547">
        <f t="shared" si="2"/>
        <v>0</v>
      </c>
      <c r="CX14" s="446">
        <f t="shared" si="2"/>
        <v>0</v>
      </c>
      <c r="CY14" s="543">
        <f t="shared" si="2"/>
        <v>0</v>
      </c>
      <c r="CZ14" s="443">
        <f t="shared" si="3"/>
        <v>0</v>
      </c>
      <c r="DA14" s="549">
        <f t="shared" si="3"/>
        <v>0</v>
      </c>
      <c r="DB14" s="442">
        <f t="shared" si="3"/>
        <v>0</v>
      </c>
      <c r="DC14" s="549">
        <f t="shared" si="3"/>
        <v>0</v>
      </c>
      <c r="DD14" s="443">
        <f t="shared" si="3"/>
        <v>0</v>
      </c>
      <c r="DE14" s="549">
        <f t="shared" si="3"/>
        <v>0</v>
      </c>
      <c r="DF14" s="447">
        <f t="shared" si="3"/>
        <v>0</v>
      </c>
      <c r="DG14" s="551">
        <f t="shared" si="3"/>
        <v>0</v>
      </c>
    </row>
    <row r="15" spans="1:111" s="5" customFormat="1" x14ac:dyDescent="0.35">
      <c r="A15" s="908"/>
      <c r="B15" s="911"/>
      <c r="C15" s="498"/>
      <c r="D15" s="496"/>
      <c r="E15" s="497"/>
      <c r="F15" s="484">
        <f t="shared" si="4"/>
        <v>0</v>
      </c>
      <c r="G15" s="485">
        <f t="shared" si="5"/>
        <v>0</v>
      </c>
      <c r="H15" s="512">
        <f t="shared" si="6"/>
        <v>0</v>
      </c>
      <c r="I15" s="485">
        <f t="shared" si="7"/>
        <v>0</v>
      </c>
      <c r="J15" s="517">
        <f t="shared" si="8"/>
        <v>0</v>
      </c>
      <c r="K15" s="499"/>
      <c r="L15" s="522"/>
      <c r="M15" s="500"/>
      <c r="N15" s="526"/>
      <c r="O15" s="501"/>
      <c r="P15" s="561"/>
      <c r="Q15" s="499"/>
      <c r="R15" s="526"/>
      <c r="S15" s="501"/>
      <c r="T15" s="522"/>
      <c r="U15" s="502"/>
      <c r="V15" s="526"/>
      <c r="W15" s="503"/>
      <c r="X15" s="561"/>
      <c r="Y15" s="499"/>
      <c r="Z15" s="522"/>
      <c r="AA15" s="502"/>
      <c r="AB15" s="526"/>
      <c r="AC15" s="499"/>
      <c r="AD15" s="526"/>
      <c r="AE15" s="501"/>
      <c r="AF15" s="522"/>
      <c r="AG15" s="476">
        <f t="shared" si="9"/>
        <v>0</v>
      </c>
      <c r="AH15" s="462">
        <f t="shared" si="10"/>
        <v>0</v>
      </c>
      <c r="AI15" s="514">
        <f t="shared" si="11"/>
        <v>0</v>
      </c>
      <c r="AJ15" s="462">
        <f t="shared" si="12"/>
        <v>0</v>
      </c>
      <c r="AK15" s="514">
        <f t="shared" si="13"/>
        <v>0</v>
      </c>
      <c r="AL15" s="504"/>
      <c r="AM15" s="568"/>
      <c r="AN15" s="505"/>
      <c r="AO15" s="526"/>
      <c r="AP15" s="506"/>
      <c r="AQ15" s="561"/>
      <c r="AR15" s="504"/>
      <c r="AS15" s="526"/>
      <c r="AT15" s="506"/>
      <c r="AU15" s="568"/>
      <c r="AV15" s="505"/>
      <c r="AW15" s="526"/>
      <c r="AX15" s="506"/>
      <c r="AY15" s="561"/>
      <c r="AZ15" s="504"/>
      <c r="BA15" s="526"/>
      <c r="BB15" s="504"/>
      <c r="BC15" s="568"/>
      <c r="BD15" s="505"/>
      <c r="BE15" s="526"/>
      <c r="BF15" s="506"/>
      <c r="BG15" s="561"/>
      <c r="BH15" s="461">
        <f t="shared" si="14"/>
        <v>0</v>
      </c>
      <c r="BI15" s="462">
        <f t="shared" si="15"/>
        <v>0</v>
      </c>
      <c r="BJ15" s="441">
        <f t="shared" si="15"/>
        <v>0</v>
      </c>
      <c r="BK15" s="462">
        <f t="shared" si="16"/>
        <v>0</v>
      </c>
      <c r="BL15" s="514">
        <f t="shared" si="17"/>
        <v>0</v>
      </c>
      <c r="BM15" s="509"/>
      <c r="BN15" s="578"/>
      <c r="BO15" s="510"/>
      <c r="BP15" s="581"/>
      <c r="BQ15" s="511"/>
      <c r="BR15" s="584"/>
      <c r="BS15" s="509"/>
      <c r="BT15" s="581"/>
      <c r="BU15" s="511"/>
      <c r="BV15" s="578"/>
      <c r="BW15" s="510"/>
      <c r="BX15" s="581"/>
      <c r="BY15" s="511"/>
      <c r="BZ15" s="584"/>
      <c r="CA15" s="618"/>
      <c r="CB15" s="619"/>
      <c r="CC15" s="510"/>
      <c r="CD15" s="581"/>
      <c r="CE15" s="509"/>
      <c r="CF15" s="581"/>
      <c r="CG15" s="511"/>
      <c r="CH15" s="578"/>
      <c r="CI15" s="440">
        <f t="shared" si="18"/>
        <v>0</v>
      </c>
      <c r="CJ15" s="514">
        <f t="shared" si="0"/>
        <v>0</v>
      </c>
      <c r="CK15" s="514">
        <f t="shared" si="19"/>
        <v>0</v>
      </c>
      <c r="CL15" s="442">
        <f t="shared" si="1"/>
        <v>0</v>
      </c>
      <c r="CM15" s="534">
        <f t="shared" si="1"/>
        <v>0</v>
      </c>
      <c r="CN15" s="443">
        <f t="shared" si="1"/>
        <v>0</v>
      </c>
      <c r="CO15" s="539">
        <f t="shared" si="1"/>
        <v>0</v>
      </c>
      <c r="CP15" s="444">
        <f t="shared" si="1"/>
        <v>0</v>
      </c>
      <c r="CQ15" s="543">
        <f t="shared" si="1"/>
        <v>0</v>
      </c>
      <c r="CR15" s="443">
        <f t="shared" si="1"/>
        <v>0</v>
      </c>
      <c r="CS15" s="545">
        <f t="shared" si="1"/>
        <v>0</v>
      </c>
      <c r="CT15" s="445">
        <f t="shared" si="1"/>
        <v>0</v>
      </c>
      <c r="CU15" s="545">
        <f t="shared" si="1"/>
        <v>0</v>
      </c>
      <c r="CV15" s="442">
        <f t="shared" si="2"/>
        <v>0</v>
      </c>
      <c r="CW15" s="548">
        <f t="shared" si="2"/>
        <v>0</v>
      </c>
      <c r="CX15" s="446">
        <f t="shared" si="2"/>
        <v>0</v>
      </c>
      <c r="CY15" s="543">
        <f t="shared" si="2"/>
        <v>0</v>
      </c>
      <c r="CZ15" s="443">
        <f t="shared" si="3"/>
        <v>0</v>
      </c>
      <c r="DA15" s="549">
        <f t="shared" si="3"/>
        <v>0</v>
      </c>
      <c r="DB15" s="442">
        <f t="shared" si="3"/>
        <v>0</v>
      </c>
      <c r="DC15" s="549">
        <f t="shared" si="3"/>
        <v>0</v>
      </c>
      <c r="DD15" s="443">
        <f t="shared" si="3"/>
        <v>0</v>
      </c>
      <c r="DE15" s="549">
        <f t="shared" si="3"/>
        <v>0</v>
      </c>
      <c r="DF15" s="447">
        <f t="shared" si="3"/>
        <v>0</v>
      </c>
      <c r="DG15" s="551">
        <f t="shared" si="3"/>
        <v>0</v>
      </c>
    </row>
    <row r="16" spans="1:111" s="5" customFormat="1" ht="26.25" customHeight="1" x14ac:dyDescent="0.35">
      <c r="A16" s="903" t="s">
        <v>36</v>
      </c>
      <c r="B16" s="904"/>
      <c r="C16" s="904"/>
      <c r="D16" s="904"/>
      <c r="E16" s="905"/>
      <c r="F16" s="486">
        <f t="shared" ref="F16:K16" si="20">SUM(F9:F15)</f>
        <v>0</v>
      </c>
      <c r="G16" s="487">
        <f t="shared" si="20"/>
        <v>0</v>
      </c>
      <c r="H16" s="513">
        <f t="shared" si="20"/>
        <v>0</v>
      </c>
      <c r="I16" s="487">
        <f>SUM(I9:I15)</f>
        <v>0</v>
      </c>
      <c r="J16" s="518">
        <f t="shared" si="20"/>
        <v>0</v>
      </c>
      <c r="K16" s="490">
        <f t="shared" si="20"/>
        <v>0</v>
      </c>
      <c r="L16" s="523">
        <f t="shared" ref="L16:P16" si="21">SUM(L9:L15)</f>
        <v>0</v>
      </c>
      <c r="M16" s="491">
        <f t="shared" si="21"/>
        <v>0</v>
      </c>
      <c r="N16" s="527">
        <f t="shared" si="21"/>
        <v>0</v>
      </c>
      <c r="O16" s="491">
        <f t="shared" si="21"/>
        <v>0</v>
      </c>
      <c r="P16" s="527">
        <f t="shared" si="21"/>
        <v>0</v>
      </c>
      <c r="Q16" s="490">
        <f>SUM(Q9:Q15)</f>
        <v>0</v>
      </c>
      <c r="R16" s="562">
        <f>SUM(R9:R15)</f>
        <v>0</v>
      </c>
      <c r="S16" s="477">
        <f>SUM(S9:S15)</f>
        <v>0</v>
      </c>
      <c r="T16" s="523">
        <f>SUM(T9:T15)</f>
        <v>0</v>
      </c>
      <c r="U16" s="491">
        <f t="shared" ref="U16:BX16" si="22">SUM(U9:U15)</f>
        <v>0</v>
      </c>
      <c r="V16" s="513">
        <f t="shared" si="22"/>
        <v>0</v>
      </c>
      <c r="W16" s="491">
        <f t="shared" si="22"/>
        <v>0</v>
      </c>
      <c r="X16" s="564">
        <f t="shared" si="22"/>
        <v>0</v>
      </c>
      <c r="Y16" s="490">
        <f t="shared" si="22"/>
        <v>0</v>
      </c>
      <c r="Z16" s="567">
        <f t="shared" si="22"/>
        <v>0</v>
      </c>
      <c r="AA16" s="610">
        <f t="shared" si="22"/>
        <v>0</v>
      </c>
      <c r="AB16" s="566">
        <f t="shared" si="22"/>
        <v>0</v>
      </c>
      <c r="AC16" s="490">
        <f t="shared" si="22"/>
        <v>0</v>
      </c>
      <c r="AD16" s="562">
        <f t="shared" si="22"/>
        <v>0</v>
      </c>
      <c r="AE16" s="492">
        <f t="shared" si="22"/>
        <v>0</v>
      </c>
      <c r="AF16" s="523">
        <f t="shared" si="22"/>
        <v>0</v>
      </c>
      <c r="AG16" s="477">
        <f>SUM(AG9:AG15)</f>
        <v>0</v>
      </c>
      <c r="AH16" s="478">
        <f>SUM(AH9:AH15)</f>
        <v>0</v>
      </c>
      <c r="AI16" s="562">
        <f>SUM(AI9:AI15)</f>
        <v>0</v>
      </c>
      <c r="AJ16" s="478">
        <f>SUM(AJ9:AJ15)</f>
        <v>0</v>
      </c>
      <c r="AK16" s="577">
        <f t="shared" si="22"/>
        <v>0</v>
      </c>
      <c r="AL16" s="479">
        <f t="shared" si="22"/>
        <v>0</v>
      </c>
      <c r="AM16" s="569">
        <f t="shared" si="22"/>
        <v>0</v>
      </c>
      <c r="AN16" s="480">
        <f t="shared" si="22"/>
        <v>0</v>
      </c>
      <c r="AO16" s="513">
        <f t="shared" si="22"/>
        <v>0</v>
      </c>
      <c r="AP16" s="464">
        <f t="shared" si="22"/>
        <v>0</v>
      </c>
      <c r="AQ16" s="529">
        <f t="shared" si="22"/>
        <v>0</v>
      </c>
      <c r="AR16" s="480">
        <f t="shared" si="22"/>
        <v>0</v>
      </c>
      <c r="AS16" s="513">
        <f t="shared" si="22"/>
        <v>0</v>
      </c>
      <c r="AT16" s="464">
        <f t="shared" si="22"/>
        <v>0</v>
      </c>
      <c r="AU16" s="575">
        <f t="shared" si="22"/>
        <v>0</v>
      </c>
      <c r="AV16" s="480">
        <f t="shared" si="22"/>
        <v>0</v>
      </c>
      <c r="AW16" s="513">
        <f t="shared" si="22"/>
        <v>0</v>
      </c>
      <c r="AX16" s="464">
        <f t="shared" si="22"/>
        <v>0</v>
      </c>
      <c r="AY16" s="575">
        <f t="shared" si="22"/>
        <v>0</v>
      </c>
      <c r="AZ16" s="480">
        <f t="shared" si="22"/>
        <v>0</v>
      </c>
      <c r="BA16" s="513">
        <f t="shared" si="22"/>
        <v>0</v>
      </c>
      <c r="BB16" s="480">
        <f t="shared" si="22"/>
        <v>0</v>
      </c>
      <c r="BC16" s="575">
        <f t="shared" si="22"/>
        <v>0</v>
      </c>
      <c r="BD16" s="612">
        <f t="shared" si="22"/>
        <v>0</v>
      </c>
      <c r="BE16" s="513">
        <f t="shared" si="22"/>
        <v>0</v>
      </c>
      <c r="BF16" s="464">
        <f t="shared" si="22"/>
        <v>0</v>
      </c>
      <c r="BG16" s="529">
        <f t="shared" si="22"/>
        <v>0</v>
      </c>
      <c r="BH16" s="463">
        <f>SUM(BH9:BH15)</f>
        <v>0</v>
      </c>
      <c r="BI16" s="464">
        <f t="shared" si="22"/>
        <v>0</v>
      </c>
      <c r="BJ16" s="513">
        <f>SUM(BJ9:BJ15)</f>
        <v>0</v>
      </c>
      <c r="BK16" s="464">
        <f>SUM(BK9:BK15)</f>
        <v>0</v>
      </c>
      <c r="BL16" s="585">
        <f>SUM(BL9:BL15)</f>
        <v>0</v>
      </c>
      <c r="BM16" s="472">
        <f t="shared" si="22"/>
        <v>0</v>
      </c>
      <c r="BN16" s="577">
        <f t="shared" si="22"/>
        <v>0</v>
      </c>
      <c r="BO16" s="463">
        <f t="shared" si="22"/>
        <v>0</v>
      </c>
      <c r="BP16" s="513">
        <f t="shared" si="22"/>
        <v>0</v>
      </c>
      <c r="BQ16" s="464">
        <f t="shared" si="22"/>
        <v>0</v>
      </c>
      <c r="BR16" s="585">
        <f t="shared" si="22"/>
        <v>0</v>
      </c>
      <c r="BS16" s="463">
        <f t="shared" si="22"/>
        <v>0</v>
      </c>
      <c r="BT16" s="513">
        <f t="shared" si="22"/>
        <v>0</v>
      </c>
      <c r="BU16" s="464">
        <f t="shared" si="22"/>
        <v>0</v>
      </c>
      <c r="BV16" s="585">
        <f t="shared" si="22"/>
        <v>0</v>
      </c>
      <c r="BW16" s="463">
        <f t="shared" si="22"/>
        <v>0</v>
      </c>
      <c r="BX16" s="513">
        <f t="shared" si="22"/>
        <v>0</v>
      </c>
      <c r="BY16" s="464">
        <f t="shared" ref="BY16:DG16" si="23">SUM(BY9:BY15)</f>
        <v>0</v>
      </c>
      <c r="BZ16" s="585">
        <f t="shared" si="23"/>
        <v>0</v>
      </c>
      <c r="CA16" s="620">
        <f t="shared" si="23"/>
        <v>0</v>
      </c>
      <c r="CB16" s="621">
        <f t="shared" si="23"/>
        <v>0</v>
      </c>
      <c r="CC16" s="612">
        <f t="shared" si="23"/>
        <v>0</v>
      </c>
      <c r="CD16" s="513">
        <f t="shared" si="23"/>
        <v>0</v>
      </c>
      <c r="CE16" s="463">
        <f t="shared" si="23"/>
        <v>0</v>
      </c>
      <c r="CF16" s="513">
        <f t="shared" si="23"/>
        <v>0</v>
      </c>
      <c r="CG16" s="464">
        <f t="shared" si="23"/>
        <v>0</v>
      </c>
      <c r="CH16" s="585">
        <f t="shared" si="23"/>
        <v>0</v>
      </c>
      <c r="CI16" s="448">
        <f t="shared" si="23"/>
        <v>0</v>
      </c>
      <c r="CJ16" s="513">
        <f t="shared" si="23"/>
        <v>0</v>
      </c>
      <c r="CK16" s="529">
        <f>SUM(CK9:CK15)</f>
        <v>0</v>
      </c>
      <c r="CL16" s="449">
        <f t="shared" si="23"/>
        <v>0</v>
      </c>
      <c r="CM16" s="535">
        <f t="shared" si="23"/>
        <v>0</v>
      </c>
      <c r="CN16" s="450">
        <f t="shared" si="23"/>
        <v>0</v>
      </c>
      <c r="CO16" s="540">
        <f t="shared" si="23"/>
        <v>0</v>
      </c>
      <c r="CP16" s="451">
        <f t="shared" si="23"/>
        <v>0</v>
      </c>
      <c r="CQ16" s="535">
        <f t="shared" si="23"/>
        <v>0</v>
      </c>
      <c r="CR16" s="449">
        <f>SUM(CR9:CR15)</f>
        <v>0</v>
      </c>
      <c r="CS16" s="546">
        <f t="shared" si="23"/>
        <v>0</v>
      </c>
      <c r="CT16" s="452">
        <f t="shared" si="23"/>
        <v>0</v>
      </c>
      <c r="CU16" s="535">
        <f t="shared" si="23"/>
        <v>0</v>
      </c>
      <c r="CV16" s="450">
        <f t="shared" si="23"/>
        <v>0</v>
      </c>
      <c r="CW16" s="540">
        <f t="shared" si="23"/>
        <v>0</v>
      </c>
      <c r="CX16" s="451">
        <f t="shared" si="23"/>
        <v>0</v>
      </c>
      <c r="CY16" s="535">
        <f t="shared" si="23"/>
        <v>0</v>
      </c>
      <c r="CZ16" s="449">
        <f t="shared" si="23"/>
        <v>0</v>
      </c>
      <c r="DA16" s="550">
        <f t="shared" si="23"/>
        <v>0</v>
      </c>
      <c r="DB16" s="449">
        <f t="shared" si="23"/>
        <v>0</v>
      </c>
      <c r="DC16" s="546">
        <f t="shared" si="23"/>
        <v>0</v>
      </c>
      <c r="DD16" s="449">
        <f t="shared" si="23"/>
        <v>0</v>
      </c>
      <c r="DE16" s="550">
        <f t="shared" si="23"/>
        <v>0</v>
      </c>
      <c r="DF16" s="453">
        <f t="shared" si="23"/>
        <v>0</v>
      </c>
      <c r="DG16" s="552">
        <f t="shared" si="23"/>
        <v>0</v>
      </c>
    </row>
    <row r="17" spans="1:116" s="10" customFormat="1" x14ac:dyDescent="0.35">
      <c r="A17" s="906">
        <v>2022</v>
      </c>
      <c r="B17" s="909" t="s">
        <v>16</v>
      </c>
      <c r="C17" s="496"/>
      <c r="D17" s="496"/>
      <c r="E17" s="497"/>
      <c r="F17" s="476">
        <f>(G17+I17)</f>
        <v>0</v>
      </c>
      <c r="G17" s="440">
        <f>(K17+M17+Q17+U17+Y17+AA17+AC17)</f>
        <v>0</v>
      </c>
      <c r="H17" s="514">
        <f>(L17+N17+R17+V17+Z17+AB17+AD17)</f>
        <v>0</v>
      </c>
      <c r="I17" s="462">
        <f>(O17+S17+W17+W1+AE17)</f>
        <v>0</v>
      </c>
      <c r="J17" s="519">
        <f>(P17+T17+X17+AF17)</f>
        <v>0</v>
      </c>
      <c r="K17" s="499"/>
      <c r="L17" s="522"/>
      <c r="M17" s="500"/>
      <c r="N17" s="526"/>
      <c r="O17" s="501"/>
      <c r="P17" s="561"/>
      <c r="Q17" s="499"/>
      <c r="R17" s="526"/>
      <c r="S17" s="501"/>
      <c r="T17" s="522"/>
      <c r="U17" s="502"/>
      <c r="V17" s="526"/>
      <c r="W17" s="503"/>
      <c r="X17" s="561"/>
      <c r="Y17" s="499"/>
      <c r="Z17" s="522"/>
      <c r="AA17" s="502"/>
      <c r="AB17" s="526"/>
      <c r="AC17" s="499"/>
      <c r="AD17" s="526"/>
      <c r="AE17" s="501"/>
      <c r="AF17" s="522"/>
      <c r="AG17" s="476">
        <f>SUM(AH17+AJ17)</f>
        <v>0</v>
      </c>
      <c r="AH17" s="462">
        <f>(AL17+AN17+AR17+AV17+AZ17+BB17+BD17)</f>
        <v>0</v>
      </c>
      <c r="AI17" s="514">
        <f>(AM17+AO17+AS17+AW17+BA17+BC17+BE17)</f>
        <v>0</v>
      </c>
      <c r="AJ17" s="462">
        <f>(AP17+AT17+AX17+BF17)</f>
        <v>0</v>
      </c>
      <c r="AK17" s="514">
        <f>(AQ17+AU17+AY17+BG17)</f>
        <v>0</v>
      </c>
      <c r="AL17" s="504"/>
      <c r="AM17" s="568"/>
      <c r="AN17" s="507"/>
      <c r="AO17" s="571"/>
      <c r="AP17" s="508"/>
      <c r="AQ17" s="573"/>
      <c r="AR17" s="504"/>
      <c r="AS17" s="526"/>
      <c r="AT17" s="506"/>
      <c r="AU17" s="568"/>
      <c r="AV17" s="505"/>
      <c r="AW17" s="526"/>
      <c r="AX17" s="506"/>
      <c r="AY17" s="561"/>
      <c r="AZ17" s="504"/>
      <c r="BA17" s="526"/>
      <c r="BB17" s="504"/>
      <c r="BC17" s="568"/>
      <c r="BD17" s="505"/>
      <c r="BE17" s="526"/>
      <c r="BF17" s="506"/>
      <c r="BG17" s="561"/>
      <c r="BH17" s="465">
        <f>(BI17+BK17)</f>
        <v>0</v>
      </c>
      <c r="BI17" s="466">
        <f>(BM17+BO17+BS17+BW17+CA17+CC17+CE17)</f>
        <v>0</v>
      </c>
      <c r="BJ17" s="467">
        <f t="shared" ref="BI17:BJ23" si="24">(BN17+BP17+BT17+BX17+CB17+CD17+CF17)</f>
        <v>0</v>
      </c>
      <c r="BK17" s="466">
        <f>(BQ17+BU17+BY17+CG17)</f>
        <v>0</v>
      </c>
      <c r="BL17" s="626">
        <f>(BR17+BV17+BZ17+CH17)</f>
        <v>0</v>
      </c>
      <c r="BM17" s="223"/>
      <c r="BN17" s="579"/>
      <c r="BO17" s="224"/>
      <c r="BP17" s="582"/>
      <c r="BQ17" s="225"/>
      <c r="BR17" s="586"/>
      <c r="BS17" s="223"/>
      <c r="BT17" s="582"/>
      <c r="BU17" s="225"/>
      <c r="BV17" s="579"/>
      <c r="BW17" s="224"/>
      <c r="BX17" s="582"/>
      <c r="BY17" s="225"/>
      <c r="BZ17" s="586"/>
      <c r="CA17" s="622"/>
      <c r="CB17" s="623"/>
      <c r="CC17" s="224"/>
      <c r="CD17" s="582"/>
      <c r="CE17" s="223"/>
      <c r="CF17" s="582"/>
      <c r="CG17" s="225"/>
      <c r="CH17" s="579"/>
      <c r="CI17" s="454">
        <f t="shared" ref="CI17:CI23" si="25">SUM(CL17:CV17)</f>
        <v>0</v>
      </c>
      <c r="CJ17" s="530">
        <f t="shared" ref="CJ17:CJ23" si="26">(CM17+CO17+CS17+CW17+DA17+DC17+DE17)</f>
        <v>0</v>
      </c>
      <c r="CK17" s="531">
        <f>(CQ17+CU17+CY17+DG17)</f>
        <v>0</v>
      </c>
      <c r="CL17" s="455">
        <f t="shared" ref="CL17:CU23" si="27">(K17-BM17)</f>
        <v>0</v>
      </c>
      <c r="CM17" s="536">
        <f t="shared" si="27"/>
        <v>0</v>
      </c>
      <c r="CN17" s="455">
        <f t="shared" si="27"/>
        <v>0</v>
      </c>
      <c r="CO17" s="541">
        <f t="shared" si="27"/>
        <v>0</v>
      </c>
      <c r="CP17" s="456">
        <f t="shared" si="27"/>
        <v>0</v>
      </c>
      <c r="CQ17" s="544">
        <f t="shared" si="27"/>
        <v>0</v>
      </c>
      <c r="CR17" s="455">
        <f t="shared" si="27"/>
        <v>0</v>
      </c>
      <c r="CS17" s="541">
        <f t="shared" si="27"/>
        <v>0</v>
      </c>
      <c r="CT17" s="456">
        <f t="shared" si="27"/>
        <v>0</v>
      </c>
      <c r="CU17" s="544">
        <f t="shared" si="27"/>
        <v>0</v>
      </c>
      <c r="CV17" s="455">
        <f t="shared" ref="CV17:CY23" si="28">(W17-BW17)</f>
        <v>0</v>
      </c>
      <c r="CW17" s="541">
        <f t="shared" si="28"/>
        <v>0</v>
      </c>
      <c r="CX17" s="456">
        <f t="shared" si="28"/>
        <v>0</v>
      </c>
      <c r="CY17" s="544">
        <f t="shared" si="28"/>
        <v>0</v>
      </c>
      <c r="CZ17" s="455">
        <f t="shared" ref="CZ17:DG23" si="29">(Y17-CA17)</f>
        <v>0</v>
      </c>
      <c r="DA17" s="541">
        <f t="shared" si="29"/>
        <v>0</v>
      </c>
      <c r="DB17" s="455">
        <f t="shared" si="29"/>
        <v>0</v>
      </c>
      <c r="DC17" s="541">
        <f t="shared" si="29"/>
        <v>0</v>
      </c>
      <c r="DD17" s="455">
        <f t="shared" si="29"/>
        <v>0</v>
      </c>
      <c r="DE17" s="541">
        <f t="shared" si="29"/>
        <v>0</v>
      </c>
      <c r="DF17" s="456">
        <f t="shared" si="29"/>
        <v>0</v>
      </c>
      <c r="DG17" s="544">
        <f t="shared" si="29"/>
        <v>0</v>
      </c>
    </row>
    <row r="18" spans="1:116" s="10" customFormat="1" x14ac:dyDescent="0.35">
      <c r="A18" s="907"/>
      <c r="B18" s="910"/>
      <c r="C18" s="496"/>
      <c r="D18" s="496"/>
      <c r="E18" s="497"/>
      <c r="F18" s="476">
        <f t="shared" ref="F18:F23" si="30">SUM(K18:W18)</f>
        <v>0</v>
      </c>
      <c r="G18" s="440">
        <f t="shared" ref="G18:H23" si="31">(K18+M18+Q18+U18+Y18+AA18+AC18)</f>
        <v>0</v>
      </c>
      <c r="H18" s="514">
        <f t="shared" si="31"/>
        <v>0</v>
      </c>
      <c r="I18" s="462">
        <f t="shared" ref="I18:I22" si="32">(O18+S18+W18+W2+AE18)</f>
        <v>0</v>
      </c>
      <c r="J18" s="519">
        <f t="shared" ref="J18:J22" si="33">(P18+T18+X18+AF18)</f>
        <v>0</v>
      </c>
      <c r="K18" s="499"/>
      <c r="L18" s="522"/>
      <c r="M18" s="500"/>
      <c r="N18" s="526"/>
      <c r="O18" s="501"/>
      <c r="P18" s="561"/>
      <c r="Q18" s="499"/>
      <c r="R18" s="526"/>
      <c r="S18" s="501"/>
      <c r="T18" s="522"/>
      <c r="U18" s="502"/>
      <c r="V18" s="526"/>
      <c r="W18" s="503"/>
      <c r="X18" s="561"/>
      <c r="Y18" s="499"/>
      <c r="Z18" s="522"/>
      <c r="AA18" s="502"/>
      <c r="AB18" s="526"/>
      <c r="AC18" s="499"/>
      <c r="AD18" s="526"/>
      <c r="AE18" s="501"/>
      <c r="AF18" s="522"/>
      <c r="AG18" s="476">
        <f t="shared" ref="AG18:AG23" si="34">SUM(AH18+AJ18)</f>
        <v>0</v>
      </c>
      <c r="AH18" s="462">
        <f t="shared" ref="AH18:AH23" si="35">(AL18+AN18+AR18+AV18+AZ18+BB18+BD18)</f>
        <v>0</v>
      </c>
      <c r="AI18" s="514">
        <f t="shared" ref="AI18:AI23" si="36">(AM18+AO18+AS18+AW18+BA18+BC18+BE18)</f>
        <v>0</v>
      </c>
      <c r="AJ18" s="462">
        <f t="shared" ref="AJ18:AJ23" si="37">(AP18+AT18+AX18+BF18)</f>
        <v>0</v>
      </c>
      <c r="AK18" s="514">
        <f t="shared" ref="AK18:AK23" si="38">(AQ18+AU18+AY18+BG18)</f>
        <v>0</v>
      </c>
      <c r="AL18" s="504"/>
      <c r="AM18" s="568"/>
      <c r="AN18" s="507"/>
      <c r="AO18" s="571"/>
      <c r="AP18" s="508"/>
      <c r="AQ18" s="573"/>
      <c r="AR18" s="504"/>
      <c r="AS18" s="526"/>
      <c r="AT18" s="506"/>
      <c r="AU18" s="568"/>
      <c r="AV18" s="505"/>
      <c r="AW18" s="526"/>
      <c r="AX18" s="506"/>
      <c r="AY18" s="561"/>
      <c r="AZ18" s="504"/>
      <c r="BA18" s="526"/>
      <c r="BB18" s="504"/>
      <c r="BC18" s="568"/>
      <c r="BD18" s="505"/>
      <c r="BE18" s="526"/>
      <c r="BF18" s="506"/>
      <c r="BG18" s="561"/>
      <c r="BH18" s="465">
        <f t="shared" ref="BH18:BH23" si="39">(BI18+BK18)</f>
        <v>0</v>
      </c>
      <c r="BI18" s="466">
        <f t="shared" si="24"/>
        <v>0</v>
      </c>
      <c r="BJ18" s="467">
        <f t="shared" si="24"/>
        <v>0</v>
      </c>
      <c r="BK18" s="466">
        <f t="shared" ref="BK18:BK23" si="40">(BQ18+BU18+BY18+CG18)</f>
        <v>0</v>
      </c>
      <c r="BL18" s="626">
        <f t="shared" ref="BL18:BL23" si="41">(BR18+BV18+BZ18+CH18)</f>
        <v>0</v>
      </c>
      <c r="BM18" s="223"/>
      <c r="BN18" s="579"/>
      <c r="BO18" s="224"/>
      <c r="BP18" s="582"/>
      <c r="BQ18" s="225"/>
      <c r="BR18" s="586"/>
      <c r="BS18" s="223"/>
      <c r="BT18" s="582"/>
      <c r="BU18" s="225"/>
      <c r="BV18" s="579"/>
      <c r="BW18" s="224"/>
      <c r="BX18" s="582"/>
      <c r="BY18" s="225"/>
      <c r="BZ18" s="586"/>
      <c r="CA18" s="622"/>
      <c r="CB18" s="623"/>
      <c r="CC18" s="224"/>
      <c r="CD18" s="582"/>
      <c r="CE18" s="223"/>
      <c r="CF18" s="582"/>
      <c r="CG18" s="225"/>
      <c r="CH18" s="579"/>
      <c r="CI18" s="457">
        <f t="shared" si="25"/>
        <v>0</v>
      </c>
      <c r="CJ18" s="530">
        <f t="shared" si="26"/>
        <v>0</v>
      </c>
      <c r="CK18" s="531">
        <f t="shared" ref="CK18:CK23" si="42">(CQ18+CU18+CY18+DG18)</f>
        <v>0</v>
      </c>
      <c r="CL18" s="455">
        <f t="shared" si="27"/>
        <v>0</v>
      </c>
      <c r="CM18" s="536">
        <f t="shared" si="27"/>
        <v>0</v>
      </c>
      <c r="CN18" s="455">
        <f t="shared" si="27"/>
        <v>0</v>
      </c>
      <c r="CO18" s="541">
        <f t="shared" si="27"/>
        <v>0</v>
      </c>
      <c r="CP18" s="456">
        <f t="shared" si="27"/>
        <v>0</v>
      </c>
      <c r="CQ18" s="544">
        <f t="shared" si="27"/>
        <v>0</v>
      </c>
      <c r="CR18" s="455">
        <f t="shared" si="27"/>
        <v>0</v>
      </c>
      <c r="CS18" s="541">
        <f t="shared" si="27"/>
        <v>0</v>
      </c>
      <c r="CT18" s="456">
        <f t="shared" si="27"/>
        <v>0</v>
      </c>
      <c r="CU18" s="544">
        <f t="shared" si="27"/>
        <v>0</v>
      </c>
      <c r="CV18" s="455">
        <f t="shared" si="28"/>
        <v>0</v>
      </c>
      <c r="CW18" s="541">
        <f t="shared" si="28"/>
        <v>0</v>
      </c>
      <c r="CX18" s="456">
        <f t="shared" si="28"/>
        <v>0</v>
      </c>
      <c r="CY18" s="544">
        <f t="shared" si="28"/>
        <v>0</v>
      </c>
      <c r="CZ18" s="455">
        <f t="shared" si="29"/>
        <v>0</v>
      </c>
      <c r="DA18" s="541">
        <f t="shared" si="29"/>
        <v>0</v>
      </c>
      <c r="DB18" s="455">
        <f t="shared" si="29"/>
        <v>0</v>
      </c>
      <c r="DC18" s="541">
        <f t="shared" si="29"/>
        <v>0</v>
      </c>
      <c r="DD18" s="455">
        <f t="shared" si="29"/>
        <v>0</v>
      </c>
      <c r="DE18" s="541">
        <f t="shared" si="29"/>
        <v>0</v>
      </c>
      <c r="DF18" s="456">
        <f t="shared" si="29"/>
        <v>0</v>
      </c>
      <c r="DG18" s="544">
        <f t="shared" si="29"/>
        <v>0</v>
      </c>
    </row>
    <row r="19" spans="1:116" s="10" customFormat="1" x14ac:dyDescent="0.35">
      <c r="A19" s="907"/>
      <c r="B19" s="910"/>
      <c r="C19" s="496"/>
      <c r="D19" s="496"/>
      <c r="E19" s="497"/>
      <c r="F19" s="476">
        <f t="shared" si="30"/>
        <v>0</v>
      </c>
      <c r="G19" s="440">
        <f t="shared" si="31"/>
        <v>0</v>
      </c>
      <c r="H19" s="514">
        <f t="shared" si="31"/>
        <v>0</v>
      </c>
      <c r="I19" s="462">
        <f t="shared" si="32"/>
        <v>0</v>
      </c>
      <c r="J19" s="519">
        <f t="shared" si="33"/>
        <v>0</v>
      </c>
      <c r="K19" s="499"/>
      <c r="L19" s="522"/>
      <c r="M19" s="500"/>
      <c r="N19" s="526"/>
      <c r="O19" s="501"/>
      <c r="P19" s="561"/>
      <c r="Q19" s="499"/>
      <c r="R19" s="526"/>
      <c r="S19" s="501"/>
      <c r="T19" s="522"/>
      <c r="U19" s="502"/>
      <c r="V19" s="526"/>
      <c r="W19" s="503"/>
      <c r="X19" s="561"/>
      <c r="Y19" s="499"/>
      <c r="Z19" s="522"/>
      <c r="AA19" s="502"/>
      <c r="AB19" s="526"/>
      <c r="AC19" s="499"/>
      <c r="AD19" s="526"/>
      <c r="AE19" s="501"/>
      <c r="AF19" s="522"/>
      <c r="AG19" s="476">
        <f t="shared" si="34"/>
        <v>0</v>
      </c>
      <c r="AH19" s="462">
        <f t="shared" si="35"/>
        <v>0</v>
      </c>
      <c r="AI19" s="514">
        <f t="shared" si="36"/>
        <v>0</v>
      </c>
      <c r="AJ19" s="462">
        <f t="shared" si="37"/>
        <v>0</v>
      </c>
      <c r="AK19" s="514">
        <f t="shared" si="38"/>
        <v>0</v>
      </c>
      <c r="AL19" s="504"/>
      <c r="AM19" s="568"/>
      <c r="AN19" s="507"/>
      <c r="AO19" s="571"/>
      <c r="AP19" s="508"/>
      <c r="AQ19" s="573"/>
      <c r="AR19" s="504"/>
      <c r="AS19" s="526"/>
      <c r="AT19" s="506"/>
      <c r="AU19" s="568"/>
      <c r="AV19" s="505"/>
      <c r="AW19" s="526"/>
      <c r="AX19" s="506"/>
      <c r="AY19" s="561"/>
      <c r="AZ19" s="504"/>
      <c r="BA19" s="526"/>
      <c r="BB19" s="504"/>
      <c r="BC19" s="568"/>
      <c r="BD19" s="505"/>
      <c r="BE19" s="526"/>
      <c r="BF19" s="506"/>
      <c r="BG19" s="561"/>
      <c r="BH19" s="465">
        <f t="shared" si="39"/>
        <v>0</v>
      </c>
      <c r="BI19" s="466">
        <f t="shared" si="24"/>
        <v>0</v>
      </c>
      <c r="BJ19" s="467">
        <f t="shared" si="24"/>
        <v>0</v>
      </c>
      <c r="BK19" s="466">
        <f t="shared" si="40"/>
        <v>0</v>
      </c>
      <c r="BL19" s="626">
        <f t="shared" si="41"/>
        <v>0</v>
      </c>
      <c r="BM19" s="223"/>
      <c r="BN19" s="579"/>
      <c r="BO19" s="224"/>
      <c r="BP19" s="582"/>
      <c r="BQ19" s="225"/>
      <c r="BR19" s="586"/>
      <c r="BS19" s="223"/>
      <c r="BT19" s="582"/>
      <c r="BU19" s="225"/>
      <c r="BV19" s="579"/>
      <c r="BW19" s="224"/>
      <c r="BX19" s="582"/>
      <c r="BY19" s="225"/>
      <c r="BZ19" s="586"/>
      <c r="CA19" s="622"/>
      <c r="CB19" s="623"/>
      <c r="CC19" s="224"/>
      <c r="CD19" s="582"/>
      <c r="CE19" s="223"/>
      <c r="CF19" s="582"/>
      <c r="CG19" s="225"/>
      <c r="CH19" s="579"/>
      <c r="CI19" s="457">
        <f t="shared" si="25"/>
        <v>0</v>
      </c>
      <c r="CJ19" s="530">
        <f t="shared" si="26"/>
        <v>0</v>
      </c>
      <c r="CK19" s="531">
        <f t="shared" si="42"/>
        <v>0</v>
      </c>
      <c r="CL19" s="455">
        <f t="shared" si="27"/>
        <v>0</v>
      </c>
      <c r="CM19" s="536">
        <f t="shared" si="27"/>
        <v>0</v>
      </c>
      <c r="CN19" s="455">
        <f t="shared" si="27"/>
        <v>0</v>
      </c>
      <c r="CO19" s="541">
        <f t="shared" si="27"/>
        <v>0</v>
      </c>
      <c r="CP19" s="456">
        <f t="shared" si="27"/>
        <v>0</v>
      </c>
      <c r="CQ19" s="544">
        <f t="shared" si="27"/>
        <v>0</v>
      </c>
      <c r="CR19" s="455">
        <f t="shared" si="27"/>
        <v>0</v>
      </c>
      <c r="CS19" s="541">
        <f t="shared" si="27"/>
        <v>0</v>
      </c>
      <c r="CT19" s="456">
        <f t="shared" si="27"/>
        <v>0</v>
      </c>
      <c r="CU19" s="544">
        <f t="shared" si="27"/>
        <v>0</v>
      </c>
      <c r="CV19" s="455">
        <f t="shared" si="28"/>
        <v>0</v>
      </c>
      <c r="CW19" s="541">
        <f t="shared" si="28"/>
        <v>0</v>
      </c>
      <c r="CX19" s="456">
        <f t="shared" si="28"/>
        <v>0</v>
      </c>
      <c r="CY19" s="544">
        <f t="shared" si="28"/>
        <v>0</v>
      </c>
      <c r="CZ19" s="455">
        <f t="shared" si="29"/>
        <v>0</v>
      </c>
      <c r="DA19" s="541">
        <f t="shared" si="29"/>
        <v>0</v>
      </c>
      <c r="DB19" s="455">
        <f t="shared" si="29"/>
        <v>0</v>
      </c>
      <c r="DC19" s="541">
        <f t="shared" si="29"/>
        <v>0</v>
      </c>
      <c r="DD19" s="455">
        <f t="shared" si="29"/>
        <v>0</v>
      </c>
      <c r="DE19" s="541">
        <f t="shared" si="29"/>
        <v>0</v>
      </c>
      <c r="DF19" s="456">
        <f t="shared" si="29"/>
        <v>0</v>
      </c>
      <c r="DG19" s="544">
        <f t="shared" si="29"/>
        <v>0</v>
      </c>
    </row>
    <row r="20" spans="1:116" s="10" customFormat="1" x14ac:dyDescent="0.35">
      <c r="A20" s="907"/>
      <c r="B20" s="910"/>
      <c r="C20" s="496"/>
      <c r="D20" s="496"/>
      <c r="E20" s="497"/>
      <c r="F20" s="476">
        <f t="shared" si="30"/>
        <v>0</v>
      </c>
      <c r="G20" s="440">
        <f t="shared" si="31"/>
        <v>0</v>
      </c>
      <c r="H20" s="514">
        <f t="shared" si="31"/>
        <v>0</v>
      </c>
      <c r="I20" s="462">
        <f t="shared" si="32"/>
        <v>0</v>
      </c>
      <c r="J20" s="519">
        <f t="shared" si="33"/>
        <v>0</v>
      </c>
      <c r="K20" s="499"/>
      <c r="L20" s="522"/>
      <c r="M20" s="500"/>
      <c r="N20" s="526"/>
      <c r="O20" s="501"/>
      <c r="P20" s="561"/>
      <c r="Q20" s="499"/>
      <c r="R20" s="526"/>
      <c r="S20" s="501"/>
      <c r="T20" s="522"/>
      <c r="U20" s="502"/>
      <c r="V20" s="526"/>
      <c r="W20" s="503"/>
      <c r="X20" s="561"/>
      <c r="Y20" s="499"/>
      <c r="Z20" s="522"/>
      <c r="AA20" s="502"/>
      <c r="AB20" s="526"/>
      <c r="AC20" s="499"/>
      <c r="AD20" s="526"/>
      <c r="AE20" s="501"/>
      <c r="AF20" s="522"/>
      <c r="AG20" s="476">
        <f t="shared" si="34"/>
        <v>0</v>
      </c>
      <c r="AH20" s="462">
        <f t="shared" si="35"/>
        <v>0</v>
      </c>
      <c r="AI20" s="514">
        <f t="shared" si="36"/>
        <v>0</v>
      </c>
      <c r="AJ20" s="462">
        <f t="shared" si="37"/>
        <v>0</v>
      </c>
      <c r="AK20" s="514">
        <f t="shared" si="38"/>
        <v>0</v>
      </c>
      <c r="AL20" s="504"/>
      <c r="AM20" s="568"/>
      <c r="AN20" s="507"/>
      <c r="AO20" s="571"/>
      <c r="AP20" s="508"/>
      <c r="AQ20" s="573"/>
      <c r="AR20" s="504"/>
      <c r="AS20" s="526"/>
      <c r="AT20" s="506"/>
      <c r="AU20" s="568"/>
      <c r="AV20" s="505"/>
      <c r="AW20" s="526"/>
      <c r="AX20" s="506"/>
      <c r="AY20" s="561"/>
      <c r="AZ20" s="504"/>
      <c r="BA20" s="526"/>
      <c r="BB20" s="504"/>
      <c r="BC20" s="568"/>
      <c r="BD20" s="505"/>
      <c r="BE20" s="526"/>
      <c r="BF20" s="506"/>
      <c r="BG20" s="561"/>
      <c r="BH20" s="465">
        <f t="shared" si="39"/>
        <v>0</v>
      </c>
      <c r="BI20" s="466">
        <f t="shared" si="24"/>
        <v>0</v>
      </c>
      <c r="BJ20" s="467">
        <f t="shared" si="24"/>
        <v>0</v>
      </c>
      <c r="BK20" s="466">
        <f t="shared" si="40"/>
        <v>0</v>
      </c>
      <c r="BL20" s="626">
        <f t="shared" si="41"/>
        <v>0</v>
      </c>
      <c r="BM20" s="223"/>
      <c r="BN20" s="579"/>
      <c r="BO20" s="224"/>
      <c r="BP20" s="582"/>
      <c r="BQ20" s="225"/>
      <c r="BR20" s="586"/>
      <c r="BS20" s="223"/>
      <c r="BT20" s="582"/>
      <c r="BU20" s="225"/>
      <c r="BV20" s="579"/>
      <c r="BW20" s="224"/>
      <c r="BX20" s="582"/>
      <c r="BY20" s="225"/>
      <c r="BZ20" s="586"/>
      <c r="CA20" s="622"/>
      <c r="CB20" s="623"/>
      <c r="CC20" s="224"/>
      <c r="CD20" s="582"/>
      <c r="CE20" s="223"/>
      <c r="CF20" s="582"/>
      <c r="CG20" s="225"/>
      <c r="CH20" s="579"/>
      <c r="CI20" s="457">
        <f t="shared" si="25"/>
        <v>0</v>
      </c>
      <c r="CJ20" s="530">
        <f t="shared" si="26"/>
        <v>0</v>
      </c>
      <c r="CK20" s="531">
        <f t="shared" si="42"/>
        <v>0</v>
      </c>
      <c r="CL20" s="455">
        <f t="shared" si="27"/>
        <v>0</v>
      </c>
      <c r="CM20" s="536">
        <f t="shared" si="27"/>
        <v>0</v>
      </c>
      <c r="CN20" s="455">
        <f t="shared" si="27"/>
        <v>0</v>
      </c>
      <c r="CO20" s="541">
        <f t="shared" si="27"/>
        <v>0</v>
      </c>
      <c r="CP20" s="456">
        <f t="shared" si="27"/>
        <v>0</v>
      </c>
      <c r="CQ20" s="544">
        <f t="shared" si="27"/>
        <v>0</v>
      </c>
      <c r="CR20" s="455">
        <f t="shared" si="27"/>
        <v>0</v>
      </c>
      <c r="CS20" s="541">
        <f t="shared" si="27"/>
        <v>0</v>
      </c>
      <c r="CT20" s="456">
        <f t="shared" si="27"/>
        <v>0</v>
      </c>
      <c r="CU20" s="544">
        <f t="shared" si="27"/>
        <v>0</v>
      </c>
      <c r="CV20" s="455">
        <f t="shared" si="28"/>
        <v>0</v>
      </c>
      <c r="CW20" s="541">
        <f t="shared" si="28"/>
        <v>0</v>
      </c>
      <c r="CX20" s="456">
        <f t="shared" si="28"/>
        <v>0</v>
      </c>
      <c r="CY20" s="544">
        <f t="shared" si="28"/>
        <v>0</v>
      </c>
      <c r="CZ20" s="455">
        <f t="shared" si="29"/>
        <v>0</v>
      </c>
      <c r="DA20" s="541">
        <f t="shared" si="29"/>
        <v>0</v>
      </c>
      <c r="DB20" s="455">
        <f t="shared" si="29"/>
        <v>0</v>
      </c>
      <c r="DC20" s="541">
        <f t="shared" si="29"/>
        <v>0</v>
      </c>
      <c r="DD20" s="455">
        <f t="shared" si="29"/>
        <v>0</v>
      </c>
      <c r="DE20" s="541">
        <f t="shared" si="29"/>
        <v>0</v>
      </c>
      <c r="DF20" s="456">
        <f t="shared" si="29"/>
        <v>0</v>
      </c>
      <c r="DG20" s="544">
        <f t="shared" si="29"/>
        <v>0</v>
      </c>
    </row>
    <row r="21" spans="1:116" s="10" customFormat="1" x14ac:dyDescent="0.35">
      <c r="A21" s="907"/>
      <c r="B21" s="910"/>
      <c r="C21" s="496"/>
      <c r="D21" s="496"/>
      <c r="E21" s="497"/>
      <c r="F21" s="476">
        <f t="shared" si="30"/>
        <v>0</v>
      </c>
      <c r="G21" s="440">
        <f t="shared" si="31"/>
        <v>0</v>
      </c>
      <c r="H21" s="514">
        <f t="shared" si="31"/>
        <v>0</v>
      </c>
      <c r="I21" s="462">
        <f t="shared" si="32"/>
        <v>0</v>
      </c>
      <c r="J21" s="519">
        <f t="shared" si="33"/>
        <v>0</v>
      </c>
      <c r="K21" s="499"/>
      <c r="L21" s="522"/>
      <c r="M21" s="500"/>
      <c r="N21" s="526"/>
      <c r="O21" s="501"/>
      <c r="P21" s="561"/>
      <c r="Q21" s="499"/>
      <c r="R21" s="526"/>
      <c r="S21" s="501"/>
      <c r="T21" s="522"/>
      <c r="U21" s="502"/>
      <c r="V21" s="526"/>
      <c r="W21" s="503"/>
      <c r="X21" s="561"/>
      <c r="Y21" s="499"/>
      <c r="Z21" s="522"/>
      <c r="AA21" s="502"/>
      <c r="AB21" s="526"/>
      <c r="AC21" s="499"/>
      <c r="AD21" s="526"/>
      <c r="AE21" s="501"/>
      <c r="AF21" s="522"/>
      <c r="AG21" s="476">
        <f t="shared" si="34"/>
        <v>0</v>
      </c>
      <c r="AH21" s="462">
        <f t="shared" si="35"/>
        <v>0</v>
      </c>
      <c r="AI21" s="514">
        <f t="shared" si="36"/>
        <v>0</v>
      </c>
      <c r="AJ21" s="462">
        <f t="shared" si="37"/>
        <v>0</v>
      </c>
      <c r="AK21" s="514">
        <f t="shared" si="38"/>
        <v>0</v>
      </c>
      <c r="AL21" s="504"/>
      <c r="AM21" s="568"/>
      <c r="AN21" s="507"/>
      <c r="AO21" s="571"/>
      <c r="AP21" s="508"/>
      <c r="AQ21" s="573"/>
      <c r="AR21" s="504"/>
      <c r="AS21" s="526"/>
      <c r="AT21" s="506"/>
      <c r="AU21" s="568"/>
      <c r="AV21" s="505"/>
      <c r="AW21" s="526"/>
      <c r="AX21" s="506"/>
      <c r="AY21" s="561"/>
      <c r="AZ21" s="504"/>
      <c r="BA21" s="526"/>
      <c r="BB21" s="504"/>
      <c r="BC21" s="568"/>
      <c r="BD21" s="505"/>
      <c r="BE21" s="526"/>
      <c r="BF21" s="506"/>
      <c r="BG21" s="561"/>
      <c r="BH21" s="465">
        <f t="shared" si="39"/>
        <v>0</v>
      </c>
      <c r="BI21" s="466">
        <f t="shared" si="24"/>
        <v>0</v>
      </c>
      <c r="BJ21" s="467">
        <f t="shared" si="24"/>
        <v>0</v>
      </c>
      <c r="BK21" s="466">
        <f t="shared" si="40"/>
        <v>0</v>
      </c>
      <c r="BL21" s="626">
        <f t="shared" si="41"/>
        <v>0</v>
      </c>
      <c r="BM21" s="223"/>
      <c r="BN21" s="579"/>
      <c r="BO21" s="224"/>
      <c r="BP21" s="582"/>
      <c r="BQ21" s="225"/>
      <c r="BR21" s="586"/>
      <c r="BS21" s="223"/>
      <c r="BT21" s="582"/>
      <c r="BU21" s="225"/>
      <c r="BV21" s="579"/>
      <c r="BW21" s="224"/>
      <c r="BX21" s="582"/>
      <c r="BY21" s="225"/>
      <c r="BZ21" s="586"/>
      <c r="CA21" s="622"/>
      <c r="CB21" s="623"/>
      <c r="CC21" s="224"/>
      <c r="CD21" s="582"/>
      <c r="CE21" s="223"/>
      <c r="CF21" s="582"/>
      <c r="CG21" s="225"/>
      <c r="CH21" s="579"/>
      <c r="CI21" s="457">
        <f t="shared" si="25"/>
        <v>0</v>
      </c>
      <c r="CJ21" s="530">
        <f t="shared" si="26"/>
        <v>0</v>
      </c>
      <c r="CK21" s="531">
        <f t="shared" si="42"/>
        <v>0</v>
      </c>
      <c r="CL21" s="455">
        <f t="shared" si="27"/>
        <v>0</v>
      </c>
      <c r="CM21" s="536">
        <f t="shared" si="27"/>
        <v>0</v>
      </c>
      <c r="CN21" s="455">
        <f t="shared" si="27"/>
        <v>0</v>
      </c>
      <c r="CO21" s="541">
        <f t="shared" si="27"/>
        <v>0</v>
      </c>
      <c r="CP21" s="456">
        <f t="shared" si="27"/>
        <v>0</v>
      </c>
      <c r="CQ21" s="544">
        <f t="shared" si="27"/>
        <v>0</v>
      </c>
      <c r="CR21" s="455">
        <f t="shared" si="27"/>
        <v>0</v>
      </c>
      <c r="CS21" s="541">
        <f t="shared" si="27"/>
        <v>0</v>
      </c>
      <c r="CT21" s="456">
        <f t="shared" si="27"/>
        <v>0</v>
      </c>
      <c r="CU21" s="544">
        <f t="shared" si="27"/>
        <v>0</v>
      </c>
      <c r="CV21" s="455">
        <f t="shared" si="28"/>
        <v>0</v>
      </c>
      <c r="CW21" s="541">
        <f t="shared" si="28"/>
        <v>0</v>
      </c>
      <c r="CX21" s="456">
        <f t="shared" si="28"/>
        <v>0</v>
      </c>
      <c r="CY21" s="544">
        <f t="shared" si="28"/>
        <v>0</v>
      </c>
      <c r="CZ21" s="455">
        <f t="shared" si="29"/>
        <v>0</v>
      </c>
      <c r="DA21" s="541">
        <f t="shared" si="29"/>
        <v>0</v>
      </c>
      <c r="DB21" s="455">
        <f t="shared" si="29"/>
        <v>0</v>
      </c>
      <c r="DC21" s="541">
        <f t="shared" si="29"/>
        <v>0</v>
      </c>
      <c r="DD21" s="455">
        <f t="shared" si="29"/>
        <v>0</v>
      </c>
      <c r="DE21" s="541">
        <f t="shared" si="29"/>
        <v>0</v>
      </c>
      <c r="DF21" s="456">
        <f t="shared" si="29"/>
        <v>0</v>
      </c>
      <c r="DG21" s="544">
        <f t="shared" si="29"/>
        <v>0</v>
      </c>
    </row>
    <row r="22" spans="1:116" s="10" customFormat="1" x14ac:dyDescent="0.35">
      <c r="A22" s="907"/>
      <c r="B22" s="910"/>
      <c r="C22" s="496"/>
      <c r="D22" s="496"/>
      <c r="E22" s="497"/>
      <c r="F22" s="476">
        <f t="shared" si="30"/>
        <v>0</v>
      </c>
      <c r="G22" s="440">
        <f t="shared" si="31"/>
        <v>0</v>
      </c>
      <c r="H22" s="514">
        <f t="shared" si="31"/>
        <v>0</v>
      </c>
      <c r="I22" s="462">
        <f t="shared" si="32"/>
        <v>0</v>
      </c>
      <c r="J22" s="519">
        <f t="shared" si="33"/>
        <v>0</v>
      </c>
      <c r="K22" s="499"/>
      <c r="L22" s="522"/>
      <c r="M22" s="500"/>
      <c r="N22" s="526"/>
      <c r="O22" s="501"/>
      <c r="P22" s="561"/>
      <c r="Q22" s="499"/>
      <c r="R22" s="526"/>
      <c r="S22" s="501"/>
      <c r="T22" s="522"/>
      <c r="U22" s="502"/>
      <c r="V22" s="526"/>
      <c r="W22" s="503"/>
      <c r="X22" s="561"/>
      <c r="Y22" s="499"/>
      <c r="Z22" s="522"/>
      <c r="AA22" s="502"/>
      <c r="AB22" s="526"/>
      <c r="AC22" s="499"/>
      <c r="AD22" s="526"/>
      <c r="AE22" s="501"/>
      <c r="AF22" s="522"/>
      <c r="AG22" s="476">
        <f t="shared" si="34"/>
        <v>0</v>
      </c>
      <c r="AH22" s="462">
        <f t="shared" si="35"/>
        <v>0</v>
      </c>
      <c r="AI22" s="514">
        <f t="shared" si="36"/>
        <v>0</v>
      </c>
      <c r="AJ22" s="462">
        <f t="shared" si="37"/>
        <v>0</v>
      </c>
      <c r="AK22" s="514">
        <f t="shared" si="38"/>
        <v>0</v>
      </c>
      <c r="AL22" s="504"/>
      <c r="AM22" s="568"/>
      <c r="AN22" s="507"/>
      <c r="AO22" s="571"/>
      <c r="AP22" s="508"/>
      <c r="AQ22" s="573"/>
      <c r="AR22" s="504"/>
      <c r="AS22" s="526"/>
      <c r="AT22" s="506"/>
      <c r="AU22" s="568"/>
      <c r="AV22" s="505"/>
      <c r="AW22" s="526"/>
      <c r="AX22" s="506"/>
      <c r="AY22" s="561"/>
      <c r="AZ22" s="504"/>
      <c r="BA22" s="526"/>
      <c r="BB22" s="504"/>
      <c r="BC22" s="568"/>
      <c r="BD22" s="505"/>
      <c r="BE22" s="526"/>
      <c r="BF22" s="506"/>
      <c r="BG22" s="561"/>
      <c r="BH22" s="465">
        <f t="shared" si="39"/>
        <v>0</v>
      </c>
      <c r="BI22" s="466">
        <f t="shared" si="24"/>
        <v>0</v>
      </c>
      <c r="BJ22" s="467">
        <f t="shared" si="24"/>
        <v>0</v>
      </c>
      <c r="BK22" s="466">
        <f t="shared" si="40"/>
        <v>0</v>
      </c>
      <c r="BL22" s="626">
        <f t="shared" si="41"/>
        <v>0</v>
      </c>
      <c r="BM22" s="223"/>
      <c r="BN22" s="579"/>
      <c r="BO22" s="224"/>
      <c r="BP22" s="582"/>
      <c r="BQ22" s="225"/>
      <c r="BR22" s="586"/>
      <c r="BS22" s="223"/>
      <c r="BT22" s="582"/>
      <c r="BU22" s="225"/>
      <c r="BV22" s="579"/>
      <c r="BW22" s="224"/>
      <c r="BX22" s="582"/>
      <c r="BY22" s="225"/>
      <c r="BZ22" s="586"/>
      <c r="CA22" s="622"/>
      <c r="CB22" s="623"/>
      <c r="CC22" s="224"/>
      <c r="CD22" s="582"/>
      <c r="CE22" s="223"/>
      <c r="CF22" s="582"/>
      <c r="CG22" s="225"/>
      <c r="CH22" s="579"/>
      <c r="CI22" s="457">
        <f t="shared" si="25"/>
        <v>0</v>
      </c>
      <c r="CJ22" s="530">
        <f t="shared" si="26"/>
        <v>0</v>
      </c>
      <c r="CK22" s="531">
        <f t="shared" si="42"/>
        <v>0</v>
      </c>
      <c r="CL22" s="455">
        <f t="shared" si="27"/>
        <v>0</v>
      </c>
      <c r="CM22" s="536">
        <f t="shared" si="27"/>
        <v>0</v>
      </c>
      <c r="CN22" s="455">
        <f t="shared" si="27"/>
        <v>0</v>
      </c>
      <c r="CO22" s="541">
        <f t="shared" si="27"/>
        <v>0</v>
      </c>
      <c r="CP22" s="456">
        <f t="shared" si="27"/>
        <v>0</v>
      </c>
      <c r="CQ22" s="544">
        <f t="shared" si="27"/>
        <v>0</v>
      </c>
      <c r="CR22" s="455">
        <f t="shared" si="27"/>
        <v>0</v>
      </c>
      <c r="CS22" s="541">
        <f t="shared" si="27"/>
        <v>0</v>
      </c>
      <c r="CT22" s="456">
        <f t="shared" si="27"/>
        <v>0</v>
      </c>
      <c r="CU22" s="544">
        <f t="shared" si="27"/>
        <v>0</v>
      </c>
      <c r="CV22" s="455">
        <f t="shared" si="28"/>
        <v>0</v>
      </c>
      <c r="CW22" s="541">
        <f t="shared" si="28"/>
        <v>0</v>
      </c>
      <c r="CX22" s="456">
        <f t="shared" si="28"/>
        <v>0</v>
      </c>
      <c r="CY22" s="544">
        <f t="shared" si="28"/>
        <v>0</v>
      </c>
      <c r="CZ22" s="455">
        <f t="shared" si="29"/>
        <v>0</v>
      </c>
      <c r="DA22" s="541">
        <f t="shared" si="29"/>
        <v>0</v>
      </c>
      <c r="DB22" s="455">
        <f t="shared" si="29"/>
        <v>0</v>
      </c>
      <c r="DC22" s="541">
        <f t="shared" si="29"/>
        <v>0</v>
      </c>
      <c r="DD22" s="455">
        <f t="shared" si="29"/>
        <v>0</v>
      </c>
      <c r="DE22" s="541">
        <f t="shared" si="29"/>
        <v>0</v>
      </c>
      <c r="DF22" s="456">
        <f t="shared" si="29"/>
        <v>0</v>
      </c>
      <c r="DG22" s="544">
        <f t="shared" si="29"/>
        <v>0</v>
      </c>
    </row>
    <row r="23" spans="1:116" s="10" customFormat="1" x14ac:dyDescent="0.35">
      <c r="A23" s="908"/>
      <c r="B23" s="911"/>
      <c r="C23" s="496"/>
      <c r="D23" s="496"/>
      <c r="E23" s="497"/>
      <c r="F23" s="476">
        <f t="shared" si="30"/>
        <v>0</v>
      </c>
      <c r="G23" s="440">
        <f t="shared" si="31"/>
        <v>0</v>
      </c>
      <c r="H23" s="514">
        <f t="shared" si="31"/>
        <v>0</v>
      </c>
      <c r="I23" s="462">
        <f>(O23+S23+W23+AE23)</f>
        <v>0</v>
      </c>
      <c r="J23" s="519">
        <f>(P23+T23+X23+AF23)</f>
        <v>0</v>
      </c>
      <c r="K23" s="499"/>
      <c r="L23" s="522"/>
      <c r="M23" s="500"/>
      <c r="N23" s="526"/>
      <c r="O23" s="501"/>
      <c r="P23" s="561"/>
      <c r="Q23" s="499"/>
      <c r="R23" s="526"/>
      <c r="S23" s="501"/>
      <c r="T23" s="522"/>
      <c r="U23" s="502"/>
      <c r="V23" s="526"/>
      <c r="W23" s="501"/>
      <c r="X23" s="561"/>
      <c r="Y23" s="499"/>
      <c r="Z23" s="522"/>
      <c r="AA23" s="502"/>
      <c r="AB23" s="526"/>
      <c r="AC23" s="499"/>
      <c r="AD23" s="526"/>
      <c r="AE23" s="501"/>
      <c r="AF23" s="522"/>
      <c r="AG23" s="476">
        <f t="shared" si="34"/>
        <v>0</v>
      </c>
      <c r="AH23" s="462">
        <f t="shared" si="35"/>
        <v>0</v>
      </c>
      <c r="AI23" s="514">
        <f t="shared" si="36"/>
        <v>0</v>
      </c>
      <c r="AJ23" s="462">
        <f t="shared" si="37"/>
        <v>0</v>
      </c>
      <c r="AK23" s="514">
        <f t="shared" si="38"/>
        <v>0</v>
      </c>
      <c r="AL23" s="504"/>
      <c r="AM23" s="568"/>
      <c r="AN23" s="507"/>
      <c r="AO23" s="571"/>
      <c r="AP23" s="508"/>
      <c r="AQ23" s="573"/>
      <c r="AR23" s="504"/>
      <c r="AS23" s="526"/>
      <c r="AT23" s="506"/>
      <c r="AU23" s="568"/>
      <c r="AV23" s="505"/>
      <c r="AW23" s="526"/>
      <c r="AX23" s="506"/>
      <c r="AY23" s="561"/>
      <c r="AZ23" s="504"/>
      <c r="BA23" s="526"/>
      <c r="BB23" s="504"/>
      <c r="BC23" s="568"/>
      <c r="BD23" s="505"/>
      <c r="BE23" s="526"/>
      <c r="BF23" s="506"/>
      <c r="BG23" s="561"/>
      <c r="BH23" s="465">
        <f t="shared" si="39"/>
        <v>0</v>
      </c>
      <c r="BI23" s="466">
        <f t="shared" si="24"/>
        <v>0</v>
      </c>
      <c r="BJ23" s="467">
        <f t="shared" si="24"/>
        <v>0</v>
      </c>
      <c r="BK23" s="466">
        <f t="shared" si="40"/>
        <v>0</v>
      </c>
      <c r="BL23" s="626">
        <f t="shared" si="41"/>
        <v>0</v>
      </c>
      <c r="BM23" s="223"/>
      <c r="BN23" s="579"/>
      <c r="BO23" s="224"/>
      <c r="BP23" s="582"/>
      <c r="BQ23" s="225"/>
      <c r="BR23" s="586"/>
      <c r="BS23" s="223"/>
      <c r="BT23" s="582"/>
      <c r="BU23" s="225"/>
      <c r="BV23" s="579"/>
      <c r="BW23" s="224"/>
      <c r="BX23" s="582"/>
      <c r="BY23" s="225"/>
      <c r="BZ23" s="586"/>
      <c r="CA23" s="622"/>
      <c r="CB23" s="623"/>
      <c r="CC23" s="224"/>
      <c r="CD23" s="582"/>
      <c r="CE23" s="223"/>
      <c r="CF23" s="582"/>
      <c r="CG23" s="225"/>
      <c r="CH23" s="579"/>
      <c r="CI23" s="457">
        <f t="shared" si="25"/>
        <v>0</v>
      </c>
      <c r="CJ23" s="530">
        <f t="shared" si="26"/>
        <v>0</v>
      </c>
      <c r="CK23" s="531">
        <f t="shared" si="42"/>
        <v>0</v>
      </c>
      <c r="CL23" s="455">
        <f t="shared" si="27"/>
        <v>0</v>
      </c>
      <c r="CM23" s="536">
        <f t="shared" si="27"/>
        <v>0</v>
      </c>
      <c r="CN23" s="455">
        <f t="shared" si="27"/>
        <v>0</v>
      </c>
      <c r="CO23" s="541">
        <f t="shared" si="27"/>
        <v>0</v>
      </c>
      <c r="CP23" s="456">
        <f t="shared" si="27"/>
        <v>0</v>
      </c>
      <c r="CQ23" s="544">
        <f t="shared" si="27"/>
        <v>0</v>
      </c>
      <c r="CR23" s="455">
        <f t="shared" si="27"/>
        <v>0</v>
      </c>
      <c r="CS23" s="541">
        <f t="shared" si="27"/>
        <v>0</v>
      </c>
      <c r="CT23" s="456">
        <f t="shared" si="27"/>
        <v>0</v>
      </c>
      <c r="CU23" s="544">
        <f t="shared" si="27"/>
        <v>0</v>
      </c>
      <c r="CV23" s="455">
        <f t="shared" si="28"/>
        <v>0</v>
      </c>
      <c r="CW23" s="541">
        <f t="shared" si="28"/>
        <v>0</v>
      </c>
      <c r="CX23" s="456">
        <f t="shared" si="28"/>
        <v>0</v>
      </c>
      <c r="CY23" s="544">
        <f t="shared" si="28"/>
        <v>0</v>
      </c>
      <c r="CZ23" s="455">
        <f t="shared" si="29"/>
        <v>0</v>
      </c>
      <c r="DA23" s="541">
        <f t="shared" si="29"/>
        <v>0</v>
      </c>
      <c r="DB23" s="455">
        <f t="shared" si="29"/>
        <v>0</v>
      </c>
      <c r="DC23" s="541">
        <f t="shared" si="29"/>
        <v>0</v>
      </c>
      <c r="DD23" s="455">
        <f t="shared" si="29"/>
        <v>0</v>
      </c>
      <c r="DE23" s="541">
        <f t="shared" si="29"/>
        <v>0</v>
      </c>
      <c r="DF23" s="456">
        <f t="shared" si="29"/>
        <v>0</v>
      </c>
      <c r="DG23" s="544">
        <f t="shared" si="29"/>
        <v>0</v>
      </c>
    </row>
    <row r="24" spans="1:116" s="10" customFormat="1" ht="22.5" customHeight="1" thickBot="1" x14ac:dyDescent="0.4">
      <c r="A24" s="900" t="s">
        <v>37</v>
      </c>
      <c r="B24" s="901"/>
      <c r="C24" s="901"/>
      <c r="D24" s="901"/>
      <c r="E24" s="902"/>
      <c r="F24" s="488">
        <f>SUM(F17:F23)</f>
        <v>0</v>
      </c>
      <c r="G24" s="489">
        <f>SUM(G17:G23)</f>
        <v>0</v>
      </c>
      <c r="H24" s="515">
        <f>SUM(H17:H23)</f>
        <v>0</v>
      </c>
      <c r="I24" s="489">
        <f>SUM(I17:I23)</f>
        <v>0</v>
      </c>
      <c r="J24" s="520">
        <f>SUM(J17:J23)</f>
        <v>0</v>
      </c>
      <c r="K24" s="494">
        <f t="shared" ref="K24:BI24" si="43">SUM(K17:K23)</f>
        <v>0</v>
      </c>
      <c r="L24" s="524">
        <f t="shared" si="43"/>
        <v>0</v>
      </c>
      <c r="M24" s="493">
        <f t="shared" si="43"/>
        <v>0</v>
      </c>
      <c r="N24" s="528">
        <f>SUM(N17:N23)</f>
        <v>0</v>
      </c>
      <c r="O24" s="491">
        <f>SUM(O17:O23)</f>
        <v>0</v>
      </c>
      <c r="P24" s="528">
        <f>SUM(P17:P23)</f>
        <v>0</v>
      </c>
      <c r="Q24" s="488">
        <f t="shared" si="43"/>
        <v>0</v>
      </c>
      <c r="R24" s="515">
        <f t="shared" si="43"/>
        <v>0</v>
      </c>
      <c r="S24" s="489">
        <f t="shared" si="43"/>
        <v>0</v>
      </c>
      <c r="T24" s="563">
        <f t="shared" si="43"/>
        <v>0</v>
      </c>
      <c r="U24" s="488">
        <f t="shared" si="43"/>
        <v>0</v>
      </c>
      <c r="V24" s="515">
        <f t="shared" si="43"/>
        <v>0</v>
      </c>
      <c r="W24" s="489">
        <f t="shared" si="43"/>
        <v>0</v>
      </c>
      <c r="X24" s="563">
        <f t="shared" si="43"/>
        <v>0</v>
      </c>
      <c r="Y24" s="494">
        <f t="shared" si="43"/>
        <v>0</v>
      </c>
      <c r="Z24" s="565">
        <f t="shared" si="43"/>
        <v>0</v>
      </c>
      <c r="AA24" s="611">
        <f t="shared" si="43"/>
        <v>0</v>
      </c>
      <c r="AB24" s="528">
        <f t="shared" si="43"/>
        <v>0</v>
      </c>
      <c r="AC24" s="494">
        <f t="shared" si="43"/>
        <v>0</v>
      </c>
      <c r="AD24" s="528">
        <f t="shared" si="43"/>
        <v>0</v>
      </c>
      <c r="AE24" s="495">
        <f t="shared" si="43"/>
        <v>0</v>
      </c>
      <c r="AF24" s="565">
        <f t="shared" si="43"/>
        <v>0</v>
      </c>
      <c r="AG24" s="488">
        <f>SUM(AG17:AG23)</f>
        <v>0</v>
      </c>
      <c r="AH24" s="587">
        <f t="shared" si="43"/>
        <v>0</v>
      </c>
      <c r="AI24" s="515">
        <f t="shared" si="43"/>
        <v>0</v>
      </c>
      <c r="AJ24" s="588">
        <f t="shared" si="43"/>
        <v>0</v>
      </c>
      <c r="AK24" s="589">
        <f t="shared" si="43"/>
        <v>0</v>
      </c>
      <c r="AL24" s="481">
        <f t="shared" si="43"/>
        <v>0</v>
      </c>
      <c r="AM24" s="570">
        <f t="shared" si="43"/>
        <v>0</v>
      </c>
      <c r="AN24" s="482">
        <f t="shared" si="43"/>
        <v>0</v>
      </c>
      <c r="AO24" s="572">
        <f t="shared" si="43"/>
        <v>0</v>
      </c>
      <c r="AP24" s="483">
        <f t="shared" si="43"/>
        <v>0</v>
      </c>
      <c r="AQ24" s="574">
        <f t="shared" si="43"/>
        <v>0</v>
      </c>
      <c r="AR24" s="482">
        <f t="shared" si="43"/>
        <v>0</v>
      </c>
      <c r="AS24" s="572">
        <f t="shared" si="43"/>
        <v>0</v>
      </c>
      <c r="AT24" s="483">
        <f t="shared" si="43"/>
        <v>0</v>
      </c>
      <c r="AU24" s="576">
        <f t="shared" si="43"/>
        <v>0</v>
      </c>
      <c r="AV24" s="482">
        <f t="shared" si="43"/>
        <v>0</v>
      </c>
      <c r="AW24" s="572">
        <f t="shared" si="43"/>
        <v>0</v>
      </c>
      <c r="AX24" s="483">
        <f t="shared" si="43"/>
        <v>0</v>
      </c>
      <c r="AY24" s="576">
        <f t="shared" si="43"/>
        <v>0</v>
      </c>
      <c r="AZ24" s="482">
        <f t="shared" si="43"/>
        <v>0</v>
      </c>
      <c r="BA24" s="572">
        <f t="shared" si="43"/>
        <v>0</v>
      </c>
      <c r="BB24" s="482">
        <f t="shared" si="43"/>
        <v>0</v>
      </c>
      <c r="BC24" s="576">
        <f t="shared" si="43"/>
        <v>0</v>
      </c>
      <c r="BD24" s="613">
        <f t="shared" si="43"/>
        <v>0</v>
      </c>
      <c r="BE24" s="572">
        <f t="shared" si="43"/>
        <v>0</v>
      </c>
      <c r="BF24" s="483">
        <f t="shared" si="43"/>
        <v>0</v>
      </c>
      <c r="BG24" s="574">
        <f t="shared" si="43"/>
        <v>0</v>
      </c>
      <c r="BH24" s="468">
        <f>SUM(BH17:BH23)</f>
        <v>0</v>
      </c>
      <c r="BI24" s="469">
        <f t="shared" si="43"/>
        <v>0</v>
      </c>
      <c r="BJ24" s="470">
        <f t="shared" ref="BJ24:DG24" si="44">SUM(BJ17:BJ23)</f>
        <v>0</v>
      </c>
      <c r="BK24" s="469">
        <f t="shared" si="44"/>
        <v>0</v>
      </c>
      <c r="BL24" s="471">
        <f t="shared" si="44"/>
        <v>0</v>
      </c>
      <c r="BM24" s="473">
        <f t="shared" si="44"/>
        <v>0</v>
      </c>
      <c r="BN24" s="580">
        <f t="shared" si="44"/>
        <v>0</v>
      </c>
      <c r="BO24" s="473">
        <f t="shared" si="44"/>
        <v>0</v>
      </c>
      <c r="BP24" s="583">
        <f t="shared" si="44"/>
        <v>0</v>
      </c>
      <c r="BQ24" s="474">
        <f t="shared" si="44"/>
        <v>0</v>
      </c>
      <c r="BR24" s="580">
        <f t="shared" si="44"/>
        <v>0</v>
      </c>
      <c r="BS24" s="473">
        <f t="shared" si="44"/>
        <v>0</v>
      </c>
      <c r="BT24" s="583">
        <f t="shared" si="44"/>
        <v>0</v>
      </c>
      <c r="BU24" s="474">
        <f t="shared" si="44"/>
        <v>0</v>
      </c>
      <c r="BV24" s="580">
        <f t="shared" si="44"/>
        <v>0</v>
      </c>
      <c r="BW24" s="473">
        <f t="shared" si="44"/>
        <v>0</v>
      </c>
      <c r="BX24" s="583">
        <f t="shared" si="44"/>
        <v>0</v>
      </c>
      <c r="BY24" s="474">
        <f t="shared" si="44"/>
        <v>0</v>
      </c>
      <c r="BZ24" s="580">
        <f t="shared" si="44"/>
        <v>0</v>
      </c>
      <c r="CA24" s="624">
        <f t="shared" si="44"/>
        <v>0</v>
      </c>
      <c r="CB24" s="625">
        <f t="shared" si="44"/>
        <v>0</v>
      </c>
      <c r="CC24" s="615">
        <f t="shared" si="44"/>
        <v>0</v>
      </c>
      <c r="CD24" s="583">
        <f t="shared" si="44"/>
        <v>0</v>
      </c>
      <c r="CE24" s="475">
        <f t="shared" si="44"/>
        <v>0</v>
      </c>
      <c r="CF24" s="583">
        <f t="shared" si="44"/>
        <v>0</v>
      </c>
      <c r="CG24" s="474">
        <f t="shared" si="44"/>
        <v>0</v>
      </c>
      <c r="CH24" s="580">
        <f t="shared" si="44"/>
        <v>0</v>
      </c>
      <c r="CI24" s="458">
        <f t="shared" si="44"/>
        <v>0</v>
      </c>
      <c r="CJ24" s="532">
        <f t="shared" si="44"/>
        <v>0</v>
      </c>
      <c r="CK24" s="533">
        <f t="shared" si="44"/>
        <v>0</v>
      </c>
      <c r="CL24" s="459">
        <f t="shared" si="44"/>
        <v>0</v>
      </c>
      <c r="CM24" s="537">
        <f t="shared" si="44"/>
        <v>0</v>
      </c>
      <c r="CN24" s="459">
        <f t="shared" si="44"/>
        <v>0</v>
      </c>
      <c r="CO24" s="542">
        <f t="shared" si="44"/>
        <v>0</v>
      </c>
      <c r="CP24" s="460">
        <f t="shared" si="44"/>
        <v>0</v>
      </c>
      <c r="CQ24" s="537">
        <f t="shared" si="44"/>
        <v>0</v>
      </c>
      <c r="CR24" s="459">
        <f t="shared" si="44"/>
        <v>0</v>
      </c>
      <c r="CS24" s="542">
        <f t="shared" si="44"/>
        <v>0</v>
      </c>
      <c r="CT24" s="460">
        <f t="shared" si="44"/>
        <v>0</v>
      </c>
      <c r="CU24" s="537">
        <f t="shared" si="44"/>
        <v>0</v>
      </c>
      <c r="CV24" s="459">
        <f t="shared" si="44"/>
        <v>0</v>
      </c>
      <c r="CW24" s="542">
        <f t="shared" si="44"/>
        <v>0</v>
      </c>
      <c r="CX24" s="460">
        <f t="shared" si="44"/>
        <v>0</v>
      </c>
      <c r="CY24" s="537">
        <f t="shared" si="44"/>
        <v>0</v>
      </c>
      <c r="CZ24" s="459">
        <f t="shared" si="44"/>
        <v>0</v>
      </c>
      <c r="DA24" s="542">
        <f t="shared" si="44"/>
        <v>0</v>
      </c>
      <c r="DB24" s="459">
        <f t="shared" si="44"/>
        <v>0</v>
      </c>
      <c r="DC24" s="542">
        <f t="shared" si="44"/>
        <v>0</v>
      </c>
      <c r="DD24" s="459">
        <f t="shared" si="44"/>
        <v>0</v>
      </c>
      <c r="DE24" s="542">
        <f t="shared" si="44"/>
        <v>0</v>
      </c>
      <c r="DF24" s="460">
        <f t="shared" si="44"/>
        <v>0</v>
      </c>
      <c r="DG24" s="553">
        <f t="shared" si="44"/>
        <v>0</v>
      </c>
    </row>
    <row r="25" spans="1:116" ht="15.5" thickTop="1" thickBot="1" x14ac:dyDescent="0.4">
      <c r="A25" s="160"/>
      <c r="H25" s="516"/>
      <c r="J25" s="521"/>
      <c r="L25" s="525"/>
      <c r="N25" s="525"/>
      <c r="P25" s="525"/>
      <c r="R25" s="525"/>
      <c r="T25" s="525"/>
      <c r="V25" s="525"/>
      <c r="X25" s="525"/>
      <c r="Z25" s="525"/>
      <c r="AB25" s="525"/>
      <c r="AD25" s="525"/>
      <c r="AF25" s="525"/>
      <c r="AI25" s="525"/>
      <c r="AK25" s="525"/>
      <c r="AM25" s="525"/>
      <c r="AO25" s="525"/>
      <c r="AQ25" s="525"/>
      <c r="AS25" s="525"/>
      <c r="AU25" s="525"/>
      <c r="AW25" s="525"/>
      <c r="AY25" s="525"/>
      <c r="BA25" s="525"/>
      <c r="BC25" s="525"/>
      <c r="BE25" s="525"/>
      <c r="BG25" s="525"/>
      <c r="BN25" s="525"/>
      <c r="BP25" s="525"/>
      <c r="BR25" s="525"/>
      <c r="BT25" s="525"/>
      <c r="BV25" s="525"/>
      <c r="BX25" s="525"/>
      <c r="BZ25" s="525"/>
      <c r="CB25" s="525"/>
      <c r="CD25" s="525"/>
      <c r="CF25" s="525"/>
      <c r="CH25" s="525"/>
      <c r="CJ25" s="525"/>
      <c r="CK25" s="525"/>
      <c r="CM25" s="525"/>
      <c r="CO25" s="525"/>
      <c r="CQ25" s="525"/>
      <c r="CS25" s="525"/>
      <c r="CU25" s="525"/>
      <c r="CW25" s="525"/>
      <c r="CY25" s="525"/>
      <c r="DA25" s="525"/>
      <c r="DC25" s="525"/>
      <c r="DE25" s="525"/>
      <c r="DG25" s="525"/>
    </row>
    <row r="26" spans="1:116" s="560" customFormat="1" ht="31" customHeight="1" thickTop="1" thickBot="1" x14ac:dyDescent="0.4">
      <c r="A26" s="880" t="s">
        <v>26</v>
      </c>
      <c r="B26" s="881"/>
      <c r="C26" s="881"/>
      <c r="D26" s="881"/>
      <c r="E26" s="881"/>
      <c r="F26" s="554">
        <f>(F16+F24)</f>
        <v>0</v>
      </c>
      <c r="G26" s="554">
        <f t="shared" ref="G26:BJ26" si="45">(G16+G24)</f>
        <v>0</v>
      </c>
      <c r="H26" s="555">
        <f t="shared" si="45"/>
        <v>0</v>
      </c>
      <c r="I26" s="554">
        <f t="shared" si="45"/>
        <v>0</v>
      </c>
      <c r="J26" s="556">
        <f t="shared" si="45"/>
        <v>0</v>
      </c>
      <c r="K26" s="554">
        <f t="shared" si="45"/>
        <v>0</v>
      </c>
      <c r="L26" s="555">
        <f t="shared" si="45"/>
        <v>0</v>
      </c>
      <c r="M26" s="554">
        <f t="shared" si="45"/>
        <v>0</v>
      </c>
      <c r="N26" s="555">
        <f t="shared" si="45"/>
        <v>0</v>
      </c>
      <c r="O26" s="554">
        <f t="shared" si="45"/>
        <v>0</v>
      </c>
      <c r="P26" s="555">
        <f t="shared" si="45"/>
        <v>0</v>
      </c>
      <c r="Q26" s="554">
        <f t="shared" si="45"/>
        <v>0</v>
      </c>
      <c r="R26" s="555">
        <f t="shared" si="45"/>
        <v>0</v>
      </c>
      <c r="S26" s="554">
        <f t="shared" si="45"/>
        <v>0</v>
      </c>
      <c r="T26" s="555">
        <f t="shared" si="45"/>
        <v>0</v>
      </c>
      <c r="U26" s="554">
        <f t="shared" si="45"/>
        <v>0</v>
      </c>
      <c r="V26" s="555">
        <f t="shared" si="45"/>
        <v>0</v>
      </c>
      <c r="W26" s="554">
        <f t="shared" si="45"/>
        <v>0</v>
      </c>
      <c r="X26" s="555">
        <f t="shared" si="45"/>
        <v>0</v>
      </c>
      <c r="Y26" s="554">
        <f t="shared" si="45"/>
        <v>0</v>
      </c>
      <c r="Z26" s="555">
        <f t="shared" si="45"/>
        <v>0</v>
      </c>
      <c r="AA26" s="554">
        <f t="shared" si="45"/>
        <v>0</v>
      </c>
      <c r="AB26" s="555">
        <f t="shared" si="45"/>
        <v>0</v>
      </c>
      <c r="AC26" s="554">
        <f t="shared" si="45"/>
        <v>0</v>
      </c>
      <c r="AD26" s="555">
        <f t="shared" si="45"/>
        <v>0</v>
      </c>
      <c r="AE26" s="554">
        <f t="shared" si="45"/>
        <v>0</v>
      </c>
      <c r="AF26" s="558">
        <f t="shared" si="45"/>
        <v>0</v>
      </c>
      <c r="AG26" s="554">
        <f t="shared" si="45"/>
        <v>0</v>
      </c>
      <c r="AH26" s="554">
        <f t="shared" si="45"/>
        <v>0</v>
      </c>
      <c r="AI26" s="555">
        <f t="shared" si="45"/>
        <v>0</v>
      </c>
      <c r="AJ26" s="554">
        <f t="shared" si="45"/>
        <v>0</v>
      </c>
      <c r="AK26" s="555">
        <f t="shared" si="45"/>
        <v>0</v>
      </c>
      <c r="AL26" s="554">
        <f t="shared" si="45"/>
        <v>0</v>
      </c>
      <c r="AM26" s="555">
        <f t="shared" si="45"/>
        <v>0</v>
      </c>
      <c r="AN26" s="554">
        <f t="shared" si="45"/>
        <v>0</v>
      </c>
      <c r="AO26" s="555">
        <f t="shared" si="45"/>
        <v>0</v>
      </c>
      <c r="AP26" s="554">
        <f t="shared" si="45"/>
        <v>0</v>
      </c>
      <c r="AQ26" s="555">
        <f t="shared" si="45"/>
        <v>0</v>
      </c>
      <c r="AR26" s="554">
        <f t="shared" si="45"/>
        <v>0</v>
      </c>
      <c r="AS26" s="555">
        <f t="shared" si="45"/>
        <v>0</v>
      </c>
      <c r="AT26" s="554">
        <f t="shared" si="45"/>
        <v>0</v>
      </c>
      <c r="AU26" s="555">
        <f t="shared" si="45"/>
        <v>0</v>
      </c>
      <c r="AV26" s="554">
        <f t="shared" si="45"/>
        <v>0</v>
      </c>
      <c r="AW26" s="555">
        <f t="shared" si="45"/>
        <v>0</v>
      </c>
      <c r="AX26" s="554">
        <f t="shared" si="45"/>
        <v>0</v>
      </c>
      <c r="AY26" s="555">
        <f t="shared" si="45"/>
        <v>0</v>
      </c>
      <c r="AZ26" s="554">
        <f t="shared" si="45"/>
        <v>0</v>
      </c>
      <c r="BA26" s="555">
        <f t="shared" si="45"/>
        <v>0</v>
      </c>
      <c r="BB26" s="554">
        <f t="shared" si="45"/>
        <v>0</v>
      </c>
      <c r="BC26" s="555">
        <f t="shared" si="45"/>
        <v>0</v>
      </c>
      <c r="BD26" s="554">
        <f t="shared" si="45"/>
        <v>0</v>
      </c>
      <c r="BE26" s="555">
        <f t="shared" si="45"/>
        <v>0</v>
      </c>
      <c r="BF26" s="554">
        <f t="shared" si="45"/>
        <v>0</v>
      </c>
      <c r="BG26" s="555">
        <f t="shared" si="45"/>
        <v>0</v>
      </c>
      <c r="BH26" s="554">
        <f t="shared" si="45"/>
        <v>0</v>
      </c>
      <c r="BI26" s="554">
        <f t="shared" si="45"/>
        <v>0</v>
      </c>
      <c r="BJ26" s="557">
        <f t="shared" si="45"/>
        <v>0</v>
      </c>
      <c r="BK26" s="554">
        <f t="shared" ref="BK26:DG26" si="46">(BK16+BK24)</f>
        <v>0</v>
      </c>
      <c r="BL26" s="557">
        <f t="shared" si="46"/>
        <v>0</v>
      </c>
      <c r="BM26" s="554">
        <f t="shared" si="46"/>
        <v>0</v>
      </c>
      <c r="BN26" s="555">
        <f t="shared" si="46"/>
        <v>0</v>
      </c>
      <c r="BO26" s="554">
        <f t="shared" si="46"/>
        <v>0</v>
      </c>
      <c r="BP26" s="555">
        <f t="shared" si="46"/>
        <v>0</v>
      </c>
      <c r="BQ26" s="554">
        <f t="shared" si="46"/>
        <v>0</v>
      </c>
      <c r="BR26" s="555">
        <f t="shared" si="46"/>
        <v>0</v>
      </c>
      <c r="BS26" s="554">
        <f t="shared" si="46"/>
        <v>0</v>
      </c>
      <c r="BT26" s="555">
        <f t="shared" si="46"/>
        <v>0</v>
      </c>
      <c r="BU26" s="554">
        <f t="shared" si="46"/>
        <v>0</v>
      </c>
      <c r="BV26" s="555">
        <f t="shared" si="46"/>
        <v>0</v>
      </c>
      <c r="BW26" s="554">
        <f t="shared" si="46"/>
        <v>0</v>
      </c>
      <c r="BX26" s="555">
        <f t="shared" si="46"/>
        <v>0</v>
      </c>
      <c r="BY26" s="554">
        <f t="shared" si="46"/>
        <v>0</v>
      </c>
      <c r="BZ26" s="555">
        <f t="shared" si="46"/>
        <v>0</v>
      </c>
      <c r="CA26" s="554">
        <f t="shared" si="46"/>
        <v>0</v>
      </c>
      <c r="CB26" s="555">
        <f t="shared" si="46"/>
        <v>0</v>
      </c>
      <c r="CC26" s="554">
        <f t="shared" si="46"/>
        <v>0</v>
      </c>
      <c r="CD26" s="555">
        <f t="shared" si="46"/>
        <v>0</v>
      </c>
      <c r="CE26" s="554">
        <f t="shared" si="46"/>
        <v>0</v>
      </c>
      <c r="CF26" s="555">
        <f t="shared" si="46"/>
        <v>0</v>
      </c>
      <c r="CG26" s="554">
        <f t="shared" si="46"/>
        <v>0</v>
      </c>
      <c r="CH26" s="555">
        <f t="shared" si="46"/>
        <v>0</v>
      </c>
      <c r="CI26" s="554">
        <f t="shared" si="46"/>
        <v>0</v>
      </c>
      <c r="CJ26" s="558">
        <f t="shared" si="46"/>
        <v>0</v>
      </c>
      <c r="CK26" s="558">
        <f t="shared" si="46"/>
        <v>0</v>
      </c>
      <c r="CL26" s="554">
        <f t="shared" si="46"/>
        <v>0</v>
      </c>
      <c r="CM26" s="555">
        <f t="shared" si="46"/>
        <v>0</v>
      </c>
      <c r="CN26" s="554">
        <f t="shared" si="46"/>
        <v>0</v>
      </c>
      <c r="CO26" s="555">
        <f t="shared" si="46"/>
        <v>0</v>
      </c>
      <c r="CP26" s="554">
        <f t="shared" si="46"/>
        <v>0</v>
      </c>
      <c r="CQ26" s="555">
        <f t="shared" si="46"/>
        <v>0</v>
      </c>
      <c r="CR26" s="554">
        <f t="shared" si="46"/>
        <v>0</v>
      </c>
      <c r="CS26" s="555">
        <f t="shared" si="46"/>
        <v>0</v>
      </c>
      <c r="CT26" s="554">
        <f t="shared" si="46"/>
        <v>0</v>
      </c>
      <c r="CU26" s="555">
        <f t="shared" si="46"/>
        <v>0</v>
      </c>
      <c r="CV26" s="554">
        <f t="shared" si="46"/>
        <v>0</v>
      </c>
      <c r="CW26" s="555">
        <f t="shared" si="46"/>
        <v>0</v>
      </c>
      <c r="CX26" s="554">
        <f t="shared" si="46"/>
        <v>0</v>
      </c>
      <c r="CY26" s="555">
        <f t="shared" si="46"/>
        <v>0</v>
      </c>
      <c r="CZ26" s="554">
        <f t="shared" si="46"/>
        <v>0</v>
      </c>
      <c r="DA26" s="555">
        <f t="shared" si="46"/>
        <v>0</v>
      </c>
      <c r="DB26" s="554">
        <f t="shared" si="46"/>
        <v>0</v>
      </c>
      <c r="DC26" s="555">
        <f t="shared" si="46"/>
        <v>0</v>
      </c>
      <c r="DD26" s="554">
        <f t="shared" si="46"/>
        <v>0</v>
      </c>
      <c r="DE26" s="555">
        <f t="shared" si="46"/>
        <v>0</v>
      </c>
      <c r="DF26" s="554">
        <f t="shared" si="46"/>
        <v>0</v>
      </c>
      <c r="DG26" s="559">
        <f t="shared" si="46"/>
        <v>0</v>
      </c>
    </row>
    <row r="27" spans="1:116" ht="15" thickTop="1" x14ac:dyDescent="0.35"/>
    <row r="28" spans="1:116" x14ac:dyDescent="0.35">
      <c r="A28" s="263" t="s">
        <v>693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5"/>
      <c r="BC28" s="238"/>
      <c r="BE28" s="238"/>
      <c r="BF28" s="238"/>
      <c r="BG28" s="238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10"/>
      <c r="DJ28" s="10"/>
      <c r="DK28" s="10"/>
      <c r="DL28" s="10"/>
    </row>
    <row r="31" spans="1:116" x14ac:dyDescent="0.35">
      <c r="CO31" s="439"/>
    </row>
  </sheetData>
  <sheetProtection algorithmName="SHA-512" hashValue="QVXbHCBrh7sJ5XT6b/CtejmBwG00Q/+32bmxMlAyWMkJYcdo30ru135yAXvLjIlpNO/ITtKCYysa2pJF6j63gw==" saltValue="iNHAomxmJGDnPTR+gWuqnw==" spinCount="100000" sheet="1" selectLockedCells="1"/>
  <mergeCells count="102">
    <mergeCell ref="CN7:CO7"/>
    <mergeCell ref="O7:P7"/>
    <mergeCell ref="Q7:R7"/>
    <mergeCell ref="S7:T7"/>
    <mergeCell ref="U7:V7"/>
    <mergeCell ref="W7:X7"/>
    <mergeCell ref="Y7:Z7"/>
    <mergeCell ref="BB6:BC6"/>
    <mergeCell ref="AV7:AW7"/>
    <mergeCell ref="AX7:AY7"/>
    <mergeCell ref="AZ7:BA7"/>
    <mergeCell ref="A3:DG3"/>
    <mergeCell ref="A4:A8"/>
    <mergeCell ref="B4:B8"/>
    <mergeCell ref="C4:E7"/>
    <mergeCell ref="F4:AF5"/>
    <mergeCell ref="AG4:BG5"/>
    <mergeCell ref="BH4:CH5"/>
    <mergeCell ref="CI4:DG5"/>
    <mergeCell ref="Y6:Z6"/>
    <mergeCell ref="AA6:AB6"/>
    <mergeCell ref="AC6:AF6"/>
    <mergeCell ref="AG6:AG8"/>
    <mergeCell ref="AH6:AI7"/>
    <mergeCell ref="AE7:AF7"/>
    <mergeCell ref="AL7:AM7"/>
    <mergeCell ref="AN7:AO7"/>
    <mergeCell ref="AP7:AQ7"/>
    <mergeCell ref="AR7:AS7"/>
    <mergeCell ref="BF7:BG7"/>
    <mergeCell ref="BO7:BP7"/>
    <mergeCell ref="BQ7:BR7"/>
    <mergeCell ref="CC6:CD6"/>
    <mergeCell ref="CE6:CH6"/>
    <mergeCell ref="BW7:BX7"/>
    <mergeCell ref="A26:E26"/>
    <mergeCell ref="F6:F8"/>
    <mergeCell ref="G6:H7"/>
    <mergeCell ref="I6:J7"/>
    <mergeCell ref="K6:L6"/>
    <mergeCell ref="M6:P6"/>
    <mergeCell ref="Q6:T6"/>
    <mergeCell ref="AJ6:AK7"/>
    <mergeCell ref="AL6:AM6"/>
    <mergeCell ref="A24:E24"/>
    <mergeCell ref="A16:E16"/>
    <mergeCell ref="A17:A23"/>
    <mergeCell ref="B17:B23"/>
    <mergeCell ref="AA7:AB7"/>
    <mergeCell ref="AC7:AD7"/>
    <mergeCell ref="A9:A15"/>
    <mergeCell ref="B9:B15"/>
    <mergeCell ref="M7:N7"/>
    <mergeCell ref="U6:X6"/>
    <mergeCell ref="A1:DG1"/>
    <mergeCell ref="A2:DG2"/>
    <mergeCell ref="CC7:CD7"/>
    <mergeCell ref="CE7:CF7"/>
    <mergeCell ref="BM7:BN7"/>
    <mergeCell ref="BW6:BZ6"/>
    <mergeCell ref="DD7:DE7"/>
    <mergeCell ref="DF7:DG7"/>
    <mergeCell ref="CP7:CQ7"/>
    <mergeCell ref="CR7:CS7"/>
    <mergeCell ref="CT7:CU7"/>
    <mergeCell ref="CV7:CW7"/>
    <mergeCell ref="CX7:CY7"/>
    <mergeCell ref="CZ7:DA7"/>
    <mergeCell ref="CG7:CH7"/>
    <mergeCell ref="DB7:DC7"/>
    <mergeCell ref="DB6:DC6"/>
    <mergeCell ref="CA6:CB6"/>
    <mergeCell ref="CN6:CQ6"/>
    <mergeCell ref="CR6:CU6"/>
    <mergeCell ref="CV6:CY6"/>
    <mergeCell ref="CZ6:DA6"/>
    <mergeCell ref="BO6:BR6"/>
    <mergeCell ref="BS6:BV6"/>
    <mergeCell ref="DD6:DG6"/>
    <mergeCell ref="K7:L7"/>
    <mergeCell ref="CI6:CK6"/>
    <mergeCell ref="CL6:CM6"/>
    <mergeCell ref="BK6:BL7"/>
    <mergeCell ref="BM6:BN6"/>
    <mergeCell ref="CA7:CB7"/>
    <mergeCell ref="AZ6:BA6"/>
    <mergeCell ref="BB7:BC7"/>
    <mergeCell ref="BS7:BT7"/>
    <mergeCell ref="BU7:BV7"/>
    <mergeCell ref="BD7:BE7"/>
    <mergeCell ref="CI7:CI8"/>
    <mergeCell ref="CJ7:CJ8"/>
    <mergeCell ref="CK7:CK8"/>
    <mergeCell ref="CL7:CM7"/>
    <mergeCell ref="BD6:BG6"/>
    <mergeCell ref="BY7:BZ7"/>
    <mergeCell ref="BH6:BH8"/>
    <mergeCell ref="BI6:BJ7"/>
    <mergeCell ref="AT7:AU7"/>
    <mergeCell ref="AN6:AQ6"/>
    <mergeCell ref="AR6:AU6"/>
    <mergeCell ref="AV6:AY6"/>
  </mergeCells>
  <pageMargins left="0.7" right="0.7" top="0.75" bottom="0.75" header="0.3" footer="0.3"/>
  <pageSetup paperSize="9" orientation="portrait" r:id="rId1"/>
  <ignoredErrors>
    <ignoredError sqref="AH16:AI16 AJ16:AK1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7F1D-2A08-451B-85B7-9E5D0AEBD1F2}">
  <sheetPr>
    <tabColor theme="4" tint="-0.249977111117893"/>
    <pageSetUpPr fitToPage="1"/>
  </sheetPr>
  <dimension ref="A1:U20"/>
  <sheetViews>
    <sheetView zoomScale="70" zoomScaleNormal="70" zoomScaleSheetLayoutView="50" workbookViewId="0">
      <selection sqref="A1:XFD1048576"/>
    </sheetView>
  </sheetViews>
  <sheetFormatPr defaultColWidth="8.54296875" defaultRowHeight="14.5" x14ac:dyDescent="0.35"/>
  <cols>
    <col min="1" max="1" width="19.453125" style="4" bestFit="1" customWidth="1"/>
    <col min="2" max="2" width="19.453125" style="91" customWidth="1"/>
    <col min="3" max="3" width="13.81640625" style="4" customWidth="1"/>
    <col min="4" max="4" width="15.54296875" style="4" customWidth="1"/>
    <col min="5" max="5" width="12.26953125" style="4" customWidth="1"/>
    <col min="6" max="6" width="13.1796875" style="4" customWidth="1"/>
    <col min="7" max="7" width="13.54296875" style="4" customWidth="1"/>
    <col min="8" max="8" width="23.54296875" style="4" customWidth="1"/>
    <col min="9" max="9" width="14.1796875" style="4" customWidth="1"/>
    <col min="10" max="10" width="14.1796875" style="91" customWidth="1"/>
    <col min="11" max="11" width="18.1796875" style="4" customWidth="1"/>
    <col min="12" max="16384" width="8.54296875" style="4"/>
  </cols>
  <sheetData>
    <row r="1" spans="1:21" s="14" customFormat="1" ht="41.5" customHeight="1" x14ac:dyDescent="0.35">
      <c r="A1" s="981" t="s">
        <v>583</v>
      </c>
      <c r="B1" s="981"/>
      <c r="C1" s="981"/>
      <c r="D1" s="981"/>
      <c r="E1" s="981"/>
      <c r="F1" s="981"/>
      <c r="G1" s="981"/>
      <c r="H1" s="981"/>
      <c r="I1" s="981"/>
      <c r="J1" s="981"/>
      <c r="K1" s="981"/>
    </row>
    <row r="2" spans="1:21" s="14" customFormat="1" ht="41.5" customHeight="1" x14ac:dyDescent="0.35">
      <c r="A2" s="728" t="str">
        <f>+Frontespizio!A5</f>
        <v>Inserire denominazione Regione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</row>
    <row r="3" spans="1:21" s="13" customFormat="1" ht="31.5" customHeight="1" x14ac:dyDescent="0.35">
      <c r="A3" s="982" t="s">
        <v>40</v>
      </c>
      <c r="B3" s="983" t="s">
        <v>39</v>
      </c>
      <c r="C3" s="983"/>
      <c r="D3" s="983"/>
      <c r="E3" s="983"/>
      <c r="F3" s="983"/>
      <c r="G3" s="983"/>
      <c r="H3" s="983"/>
      <c r="I3" s="983"/>
      <c r="J3" s="983"/>
      <c r="K3" s="983"/>
      <c r="U3" s="32"/>
    </row>
    <row r="4" spans="1:21" s="13" customFormat="1" ht="31.5" customHeight="1" x14ac:dyDescent="0.35">
      <c r="A4" s="982"/>
      <c r="B4" s="984" t="s">
        <v>141</v>
      </c>
      <c r="C4" s="985" t="s">
        <v>94</v>
      </c>
      <c r="D4" s="985"/>
      <c r="E4" s="985"/>
      <c r="F4" s="985" t="s">
        <v>44</v>
      </c>
      <c r="G4" s="986"/>
      <c r="H4" s="352" t="s">
        <v>114</v>
      </c>
      <c r="I4" s="985" t="s">
        <v>91</v>
      </c>
      <c r="J4" s="985" t="s">
        <v>576</v>
      </c>
      <c r="K4" s="985" t="s">
        <v>577</v>
      </c>
    </row>
    <row r="5" spans="1:21" s="14" customFormat="1" ht="62" x14ac:dyDescent="0.35">
      <c r="A5" s="982"/>
      <c r="B5" s="983"/>
      <c r="C5" s="350" t="s">
        <v>25</v>
      </c>
      <c r="D5" s="352" t="s">
        <v>140</v>
      </c>
      <c r="E5" s="353" t="s">
        <v>680</v>
      </c>
      <c r="F5" s="352" t="s">
        <v>140</v>
      </c>
      <c r="G5" s="353" t="s">
        <v>650</v>
      </c>
      <c r="H5" s="352" t="s">
        <v>140</v>
      </c>
      <c r="I5" s="985"/>
      <c r="J5" s="985"/>
      <c r="K5" s="985"/>
    </row>
    <row r="6" spans="1:21" s="14" customFormat="1" ht="14.75" customHeight="1" x14ac:dyDescent="0.35">
      <c r="A6" s="977" t="s">
        <v>45</v>
      </c>
      <c r="B6" s="978">
        <f>+'2 Dati DdPR'!F10</f>
        <v>0</v>
      </c>
      <c r="C6" s="597" t="s">
        <v>58</v>
      </c>
      <c r="D6" s="592">
        <f>+'2 Dati DdPR'!H10+'2 Dati DdPR'!H11+'2 Dati DdPR'!H12</f>
        <v>0</v>
      </c>
      <c r="E6" s="593">
        <f>+'2 Dati DdPR'!I10+'2 Dati DdPR'!I11+'2 Dati DdPR'!I12</f>
        <v>0</v>
      </c>
      <c r="F6" s="592">
        <f>+'4 Target PNRR Misura 1-2-3'!F12</f>
        <v>0</v>
      </c>
      <c r="G6" s="979">
        <f>+'8 PNRR Misura 7-Percorsi integr'!J9</f>
        <v>0</v>
      </c>
      <c r="H6" s="592">
        <f>+'4 Target PNRR Misura 1-2-3'!K12</f>
        <v>0</v>
      </c>
      <c r="I6" s="594" t="e">
        <f>(F6-H6)/F6</f>
        <v>#DIV/0!</v>
      </c>
      <c r="J6" s="595">
        <f>H6-B6</f>
        <v>0</v>
      </c>
      <c r="K6" s="596">
        <f>(H6-D6)</f>
        <v>0</v>
      </c>
    </row>
    <row r="7" spans="1:21" s="14" customFormat="1" ht="15.5" x14ac:dyDescent="0.35">
      <c r="A7" s="977"/>
      <c r="B7" s="978"/>
      <c r="C7" s="597" t="s">
        <v>5</v>
      </c>
      <c r="D7" s="592">
        <f>+'2 Dati DdPR'!H13</f>
        <v>0</v>
      </c>
      <c r="E7" s="593">
        <f>+'2 Dati DdPR'!I13</f>
        <v>0</v>
      </c>
      <c r="F7" s="592">
        <f>+'5 Target PNRR Misura 4'!F12</f>
        <v>0</v>
      </c>
      <c r="G7" s="979"/>
      <c r="H7" s="592">
        <f>+'5 Target PNRR Misura 4'!K12</f>
        <v>0</v>
      </c>
      <c r="I7" s="594" t="e">
        <f t="shared" ref="I7:I9" si="0">(F7-H7)/F7</f>
        <v>#DIV/0!</v>
      </c>
      <c r="J7" s="595">
        <f>H7-B7</f>
        <v>0</v>
      </c>
      <c r="K7" s="596">
        <f>(H7-D7)</f>
        <v>0</v>
      </c>
    </row>
    <row r="8" spans="1:21" s="14" customFormat="1" ht="15.5" x14ac:dyDescent="0.35">
      <c r="A8" s="977"/>
      <c r="B8" s="978"/>
      <c r="C8" s="597" t="s">
        <v>6</v>
      </c>
      <c r="D8" s="592">
        <f>+'2 Dati DdPR'!H14</f>
        <v>0</v>
      </c>
      <c r="E8" s="593">
        <f>+'2 Dati DdPR'!I14</f>
        <v>0</v>
      </c>
      <c r="F8" s="592">
        <f>+'6 Target PNRR Misura 5'!J15</f>
        <v>0</v>
      </c>
      <c r="G8" s="979"/>
      <c r="H8" s="592">
        <f>+'6 Target PNRR Misura 5'!O15</f>
        <v>0</v>
      </c>
      <c r="I8" s="594" t="e">
        <f t="shared" si="0"/>
        <v>#DIV/0!</v>
      </c>
      <c r="J8" s="595">
        <f>H8-B8</f>
        <v>0</v>
      </c>
      <c r="K8" s="596">
        <f>(H8-D8)</f>
        <v>0</v>
      </c>
    </row>
    <row r="9" spans="1:21" s="14" customFormat="1" ht="15.5" x14ac:dyDescent="0.35">
      <c r="A9" s="977"/>
      <c r="B9" s="978"/>
      <c r="C9" s="597" t="s">
        <v>7</v>
      </c>
      <c r="D9" s="592">
        <f>+'2 Dati DdPR'!H15</f>
        <v>0</v>
      </c>
      <c r="E9" s="593">
        <f>+'2 Dati DdPR'!I15</f>
        <v>0</v>
      </c>
      <c r="F9" s="592">
        <f>+'7 Target PNRR Misura 6'!J10</f>
        <v>0</v>
      </c>
      <c r="G9" s="979"/>
      <c r="H9" s="592">
        <f>+'7 Target PNRR Misura 6'!N10</f>
        <v>0</v>
      </c>
      <c r="I9" s="594" t="e">
        <f t="shared" si="0"/>
        <v>#DIV/0!</v>
      </c>
      <c r="J9" s="595">
        <f>H9-B9</f>
        <v>0</v>
      </c>
      <c r="K9" s="596">
        <f>(H9-D9)</f>
        <v>0</v>
      </c>
    </row>
    <row r="10" spans="1:21" ht="15.5" x14ac:dyDescent="0.35">
      <c r="A10" s="977"/>
      <c r="B10" s="978"/>
      <c r="C10" s="597" t="s">
        <v>8</v>
      </c>
      <c r="D10" s="354"/>
      <c r="E10" s="355"/>
      <c r="F10" s="356"/>
      <c r="G10" s="355"/>
      <c r="H10" s="354"/>
      <c r="I10" s="355"/>
      <c r="J10" s="357"/>
      <c r="K10" s="358"/>
    </row>
    <row r="11" spans="1:21" s="14" customFormat="1" ht="15.5" x14ac:dyDescent="0.35">
      <c r="A11" s="980" t="s">
        <v>38</v>
      </c>
      <c r="B11" s="980"/>
      <c r="C11" s="980"/>
      <c r="D11" s="359">
        <f>SUM(D6:D9)</f>
        <v>0</v>
      </c>
      <c r="E11" s="360">
        <f t="shared" ref="E11:H11" si="1">SUM(E6:E9)</f>
        <v>0</v>
      </c>
      <c r="F11" s="359">
        <f t="shared" si="1"/>
        <v>0</v>
      </c>
      <c r="G11" s="361">
        <f t="shared" si="1"/>
        <v>0</v>
      </c>
      <c r="H11" s="362">
        <f t="shared" si="1"/>
        <v>0</v>
      </c>
      <c r="I11" s="363" t="e">
        <f>(F11-H11)/F11</f>
        <v>#DIV/0!</v>
      </c>
      <c r="J11" s="364">
        <f>SUM(J6:J10)</f>
        <v>0</v>
      </c>
      <c r="K11" s="362">
        <f>SUM(K6:K9)</f>
        <v>0</v>
      </c>
    </row>
    <row r="12" spans="1:21" ht="15.5" x14ac:dyDescent="0.35">
      <c r="A12" s="982" t="s">
        <v>16</v>
      </c>
      <c r="B12" s="988">
        <f>+'2 Dati DdPR'!F18</f>
        <v>0</v>
      </c>
      <c r="C12" s="597" t="s">
        <v>58</v>
      </c>
      <c r="D12" s="592">
        <f>+'2 Dati DdPR'!H18+'2 Dati DdPR'!H19+'2 Dati DdPR'!H20</f>
        <v>0</v>
      </c>
      <c r="E12" s="593">
        <f>+'2 Dati DdPR'!I18+'2 Dati DdPR'!I19+'2 Dati DdPR'!I20</f>
        <v>0</v>
      </c>
      <c r="F12" s="592">
        <f>+'4 Target PNRR Misura 1-2-3'!F21</f>
        <v>0</v>
      </c>
      <c r="G12" s="979">
        <f>+'8 PNRR Misura 7-Percorsi integr'!J15</f>
        <v>0</v>
      </c>
      <c r="H12" s="365"/>
      <c r="I12" s="366"/>
      <c r="J12" s="367"/>
      <c r="K12" s="368"/>
    </row>
    <row r="13" spans="1:21" s="14" customFormat="1" ht="15.5" x14ac:dyDescent="0.35">
      <c r="A13" s="982"/>
      <c r="B13" s="988"/>
      <c r="C13" s="597" t="s">
        <v>5</v>
      </c>
      <c r="D13" s="592">
        <f>+'2 Dati DdPR'!H19</f>
        <v>0</v>
      </c>
      <c r="E13" s="593">
        <f>+'2 Dati DdPR'!I19</f>
        <v>0</v>
      </c>
      <c r="F13" s="592">
        <f>+'5 Target PNRR Misura 4'!F21</f>
        <v>0</v>
      </c>
      <c r="G13" s="979"/>
      <c r="H13" s="365"/>
      <c r="I13" s="366"/>
      <c r="J13" s="369"/>
      <c r="K13" s="368"/>
    </row>
    <row r="14" spans="1:21" s="14" customFormat="1" ht="14.75" customHeight="1" x14ac:dyDescent="0.35">
      <c r="A14" s="982"/>
      <c r="B14" s="988"/>
      <c r="C14" s="597" t="s">
        <v>6</v>
      </c>
      <c r="D14" s="592">
        <f>+'2 Dati DdPR'!H20</f>
        <v>0</v>
      </c>
      <c r="E14" s="593">
        <f>+'2 Dati DdPR'!I20</f>
        <v>0</v>
      </c>
      <c r="F14" s="592">
        <f>+'6 Target PNRR Misura 5'!J27</f>
        <v>0</v>
      </c>
      <c r="G14" s="979"/>
      <c r="H14" s="365"/>
      <c r="I14" s="366"/>
      <c r="J14" s="369"/>
      <c r="K14" s="368"/>
    </row>
    <row r="15" spans="1:21" s="14" customFormat="1" ht="15.5" x14ac:dyDescent="0.35">
      <c r="A15" s="982"/>
      <c r="B15" s="988"/>
      <c r="C15" s="597" t="s">
        <v>7</v>
      </c>
      <c r="D15" s="592">
        <f>+'2 Dati DdPR'!H21</f>
        <v>0</v>
      </c>
      <c r="E15" s="593">
        <f>+'2 Dati DdPR'!I21</f>
        <v>0</v>
      </c>
      <c r="F15" s="592">
        <f>+'7 Target PNRR Misura 6'!J18</f>
        <v>0</v>
      </c>
      <c r="G15" s="979"/>
      <c r="H15" s="365"/>
      <c r="I15" s="366"/>
      <c r="J15" s="369"/>
      <c r="K15" s="368"/>
    </row>
    <row r="16" spans="1:21" s="14" customFormat="1" ht="15.5" x14ac:dyDescent="0.35">
      <c r="A16" s="982"/>
      <c r="B16" s="988"/>
      <c r="C16" s="597" t="s">
        <v>8</v>
      </c>
      <c r="D16" s="354"/>
      <c r="E16" s="355"/>
      <c r="F16" s="354"/>
      <c r="G16" s="355"/>
      <c r="H16" s="354"/>
      <c r="I16" s="358"/>
      <c r="J16" s="370"/>
      <c r="K16" s="358"/>
    </row>
    <row r="17" spans="1:11" s="14" customFormat="1" ht="15.5" x14ac:dyDescent="0.35">
      <c r="A17" s="980" t="s">
        <v>41</v>
      </c>
      <c r="B17" s="980"/>
      <c r="C17" s="980"/>
      <c r="D17" s="359">
        <f>SUM(D12:D15)</f>
        <v>0</v>
      </c>
      <c r="E17" s="360">
        <f>SUM(E12:E15)</f>
        <v>0</v>
      </c>
      <c r="F17" s="359">
        <f>SUM(F12:F15)</f>
        <v>0</v>
      </c>
      <c r="G17" s="359">
        <f>SUM(G12:G15)</f>
        <v>0</v>
      </c>
      <c r="H17" s="359">
        <f t="shared" ref="H17:K17" si="2">SUM(H12:H15)</f>
        <v>0</v>
      </c>
      <c r="I17" s="359">
        <f t="shared" si="2"/>
        <v>0</v>
      </c>
      <c r="J17" s="359">
        <f t="shared" si="2"/>
        <v>0</v>
      </c>
      <c r="K17" s="359">
        <f t="shared" si="2"/>
        <v>0</v>
      </c>
    </row>
    <row r="18" spans="1:11" ht="27.25" customHeight="1" x14ac:dyDescent="0.35">
      <c r="A18" s="987" t="s">
        <v>26</v>
      </c>
      <c r="B18" s="987"/>
      <c r="C18" s="987"/>
      <c r="D18" s="371">
        <f>SUM(D11+D17)</f>
        <v>0</v>
      </c>
      <c r="E18" s="372">
        <f t="shared" ref="E18:K18" si="3">SUM(E11+E17)</f>
        <v>0</v>
      </c>
      <c r="F18" s="371">
        <f t="shared" si="3"/>
        <v>0</v>
      </c>
      <c r="G18" s="371">
        <f t="shared" si="3"/>
        <v>0</v>
      </c>
      <c r="H18" s="371">
        <f t="shared" si="3"/>
        <v>0</v>
      </c>
      <c r="I18" s="371" t="e">
        <f t="shared" si="3"/>
        <v>#DIV/0!</v>
      </c>
      <c r="J18" s="371">
        <f t="shared" si="3"/>
        <v>0</v>
      </c>
      <c r="K18" s="371">
        <f t="shared" si="3"/>
        <v>0</v>
      </c>
    </row>
    <row r="20" spans="1:11" s="33" customFormat="1" x14ac:dyDescent="0.35">
      <c r="A20" s="989" t="s">
        <v>651</v>
      </c>
      <c r="B20" s="990"/>
      <c r="C20" s="990"/>
      <c r="D20" s="990"/>
      <c r="E20" s="990"/>
      <c r="F20" s="990"/>
      <c r="G20" s="990"/>
      <c r="H20" s="990"/>
      <c r="I20" s="990"/>
      <c r="J20" s="990"/>
      <c r="K20" s="991"/>
    </row>
  </sheetData>
  <sheetProtection algorithmName="SHA-512" hashValue="3Edq8oTOH24Jd+y5ZXoRai2M1okmL6lIgKeVzUQ+heCREWKF2KZtFyXuDg3/VehqtqTZMd6tZ2b+hPlC8f0ZtQ==" saltValue="slXcpucrKurkNxI7+dJQJg==" spinCount="100000" sheet="1" selectLockedCells="1" selectUnlockedCells="1"/>
  <mergeCells count="20">
    <mergeCell ref="A18:C18"/>
    <mergeCell ref="A11:C11"/>
    <mergeCell ref="A12:A16"/>
    <mergeCell ref="B12:B16"/>
    <mergeCell ref="A20:K20"/>
    <mergeCell ref="G12:G15"/>
    <mergeCell ref="A6:A10"/>
    <mergeCell ref="B6:B10"/>
    <mergeCell ref="G6:G9"/>
    <mergeCell ref="A17:C17"/>
    <mergeCell ref="A1:K1"/>
    <mergeCell ref="A2:K2"/>
    <mergeCell ref="A3:A5"/>
    <mergeCell ref="B3:K3"/>
    <mergeCell ref="B4:B5"/>
    <mergeCell ref="C4:E4"/>
    <mergeCell ref="F4:G4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  <headerFooter>
    <oddFooter>Pagina &amp;P&amp;R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48925-D20E-455F-8831-71F0032A537D}">
  <sheetPr codeName="Foglio16">
    <tabColor theme="4" tint="-0.249977111117893"/>
    <pageSetUpPr fitToPage="1"/>
  </sheetPr>
  <dimension ref="A1:S19"/>
  <sheetViews>
    <sheetView zoomScale="70" zoomScaleNormal="70" workbookViewId="0">
      <selection sqref="A1:XFD1048576"/>
    </sheetView>
  </sheetViews>
  <sheetFormatPr defaultRowHeight="14.5" x14ac:dyDescent="0.35"/>
  <cols>
    <col min="1" max="1" width="17.54296875" customWidth="1"/>
    <col min="2" max="2" width="29.54296875" customWidth="1"/>
    <col min="3" max="3" width="21.54296875" style="8" customWidth="1"/>
    <col min="4" max="6" width="21" customWidth="1"/>
    <col min="7" max="8" width="20.54296875" customWidth="1"/>
    <col min="9" max="9" width="22.1796875" style="8" customWidth="1"/>
    <col min="10" max="10" width="25.1796875" customWidth="1"/>
    <col min="11" max="11" width="13.54296875" customWidth="1"/>
    <col min="12" max="12" width="48" customWidth="1"/>
  </cols>
  <sheetData>
    <row r="1" spans="1:19" ht="38" customHeight="1" x14ac:dyDescent="0.35">
      <c r="A1" s="997" t="s">
        <v>585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</row>
    <row r="2" spans="1:19" ht="38" customHeight="1" x14ac:dyDescent="0.35">
      <c r="A2" s="999" t="str">
        <f>+Frontespizio!A5</f>
        <v>Inserire denominazione Regione</v>
      </c>
      <c r="B2" s="1000"/>
      <c r="C2" s="1000"/>
      <c r="D2" s="1000"/>
      <c r="E2" s="1000"/>
      <c r="F2" s="1000"/>
      <c r="G2" s="1000"/>
      <c r="H2" s="1000"/>
      <c r="I2" s="1000"/>
      <c r="J2" s="1000"/>
      <c r="K2" s="1000"/>
    </row>
    <row r="3" spans="1:19" ht="53.5" customHeight="1" x14ac:dyDescent="0.35">
      <c r="A3" s="1006" t="s">
        <v>40</v>
      </c>
      <c r="B3" s="1004" t="s">
        <v>60</v>
      </c>
      <c r="C3" s="1004" t="s">
        <v>111</v>
      </c>
      <c r="D3" s="994" t="s">
        <v>112</v>
      </c>
      <c r="E3" s="995"/>
      <c r="F3" s="996"/>
      <c r="G3" s="1002" t="s">
        <v>110</v>
      </c>
      <c r="H3" s="1003"/>
      <c r="I3" s="1004" t="s">
        <v>574</v>
      </c>
      <c r="J3" s="994" t="s">
        <v>575</v>
      </c>
      <c r="K3" s="996"/>
    </row>
    <row r="4" spans="1:19" ht="64.5" customHeight="1" x14ac:dyDescent="0.45">
      <c r="A4" s="1007"/>
      <c r="B4" s="1005"/>
      <c r="C4" s="1005"/>
      <c r="D4" s="351" t="s">
        <v>34</v>
      </c>
      <c r="E4" s="373" t="s">
        <v>182</v>
      </c>
      <c r="F4" s="373" t="s">
        <v>183</v>
      </c>
      <c r="G4" s="351" t="s">
        <v>34</v>
      </c>
      <c r="H4" s="373" t="s">
        <v>67</v>
      </c>
      <c r="I4" s="1005"/>
      <c r="J4" s="351" t="s">
        <v>34</v>
      </c>
      <c r="K4" s="373" t="s">
        <v>67</v>
      </c>
      <c r="L4" s="150"/>
    </row>
    <row r="5" spans="1:19" ht="15.5" x14ac:dyDescent="0.35">
      <c r="A5" s="993" t="s">
        <v>13</v>
      </c>
      <c r="B5" s="598" t="s">
        <v>1</v>
      </c>
      <c r="C5" s="374">
        <f>+'2 Dati DdPR'!C8</f>
        <v>0</v>
      </c>
      <c r="D5" s="375">
        <f>+'2 Dati DdPR'!E8</f>
        <v>0</v>
      </c>
      <c r="E5" s="376"/>
      <c r="F5" s="376"/>
      <c r="G5" s="375">
        <f>+'3 Duale Ordinario - Baseline'!N12+'3.1 IFTS Duale Ord. -  Baseline'!R11</f>
        <v>0</v>
      </c>
      <c r="H5" s="377"/>
      <c r="I5" s="375">
        <f>(G5-C5)</f>
        <v>0</v>
      </c>
      <c r="J5" s="375">
        <f>(G5-D5)</f>
        <v>0</v>
      </c>
      <c r="K5" s="377"/>
    </row>
    <row r="6" spans="1:19" ht="15.5" x14ac:dyDescent="0.35">
      <c r="A6" s="993"/>
      <c r="B6" s="598" t="s">
        <v>93</v>
      </c>
      <c r="C6" s="633"/>
      <c r="D6" s="635"/>
      <c r="E6" s="376"/>
      <c r="F6" s="376"/>
      <c r="G6" s="375">
        <f>+'3 Duale Ordinario - Baseline'!P12+'3.1 IFTS Duale Ord. -  Baseline'!T11</f>
        <v>0</v>
      </c>
      <c r="H6" s="377"/>
      <c r="I6" s="375">
        <f>(G6-C6)</f>
        <v>0</v>
      </c>
      <c r="J6" s="375">
        <f>(G6-D6)</f>
        <v>0</v>
      </c>
      <c r="K6" s="377"/>
    </row>
    <row r="7" spans="1:19" x14ac:dyDescent="0.35">
      <c r="A7" s="993"/>
      <c r="B7" s="378" t="s">
        <v>61</v>
      </c>
      <c r="C7" s="379">
        <f>SUM(C5:C6)</f>
        <v>0</v>
      </c>
      <c r="D7" s="379">
        <f t="shared" ref="D7:K7" si="0">SUM(D5:D6)</f>
        <v>0</v>
      </c>
      <c r="E7" s="379">
        <f t="shared" si="0"/>
        <v>0</v>
      </c>
      <c r="F7" s="379">
        <f t="shared" si="0"/>
        <v>0</v>
      </c>
      <c r="G7" s="379">
        <f t="shared" si="0"/>
        <v>0</v>
      </c>
      <c r="H7" s="379">
        <f t="shared" si="0"/>
        <v>0</v>
      </c>
      <c r="I7" s="379">
        <f t="shared" si="0"/>
        <v>0</v>
      </c>
      <c r="J7" s="379">
        <f t="shared" si="0"/>
        <v>0</v>
      </c>
      <c r="K7" s="379">
        <f t="shared" si="0"/>
        <v>0</v>
      </c>
    </row>
    <row r="8" spans="1:19" ht="15.5" x14ac:dyDescent="0.35">
      <c r="A8" s="993" t="s">
        <v>14</v>
      </c>
      <c r="B8" s="598" t="s">
        <v>1</v>
      </c>
      <c r="C8" s="374">
        <f>+'2 Dati DdPR'!C9</f>
        <v>0</v>
      </c>
      <c r="D8" s="374">
        <f>+'2 Dati DdPR'!D9</f>
        <v>0</v>
      </c>
      <c r="E8" s="380"/>
      <c r="F8" s="380"/>
      <c r="G8" s="374">
        <f>+'3 Duale Ordinario - Baseline'!N22+'3.1 IFTS Duale Ord. -  Baseline'!R20</f>
        <v>0</v>
      </c>
      <c r="H8" s="374">
        <f>+'9 Apprendistato I livello'!Z14</f>
        <v>0</v>
      </c>
      <c r="I8" s="375">
        <f>(G8-C8)</f>
        <v>0</v>
      </c>
      <c r="J8" s="375">
        <f>(G8-D8)</f>
        <v>0</v>
      </c>
      <c r="K8" s="380"/>
      <c r="S8" s="8"/>
    </row>
    <row r="9" spans="1:19" ht="15.5" x14ac:dyDescent="0.35">
      <c r="A9" s="993"/>
      <c r="B9" s="598" t="s">
        <v>93</v>
      </c>
      <c r="C9" s="633"/>
      <c r="D9" s="374">
        <f>+'2 Dati DdPR'!E9</f>
        <v>0</v>
      </c>
      <c r="E9" s="380"/>
      <c r="F9" s="380"/>
      <c r="G9" s="374">
        <f>+'3 Duale Ordinario - Baseline'!P22+'3.1 IFTS Duale Ord. -  Baseline'!T20</f>
        <v>0</v>
      </c>
      <c r="H9" s="374">
        <f>+'9 Apprendistato I livello'!AB14</f>
        <v>0</v>
      </c>
      <c r="I9" s="635"/>
      <c r="J9" s="375">
        <f>(G9-D9)</f>
        <v>0</v>
      </c>
      <c r="K9" s="377"/>
      <c r="S9" s="8"/>
    </row>
    <row r="10" spans="1:19" x14ac:dyDescent="0.35">
      <c r="A10" s="993"/>
      <c r="B10" s="378" t="s">
        <v>62</v>
      </c>
      <c r="C10" s="379">
        <f>SUM(C8:C9)</f>
        <v>0</v>
      </c>
      <c r="D10" s="379">
        <f t="shared" ref="D10:K10" si="1">SUM(D8:D9)</f>
        <v>0</v>
      </c>
      <c r="E10" s="379">
        <f t="shared" si="1"/>
        <v>0</v>
      </c>
      <c r="F10" s="379">
        <f t="shared" si="1"/>
        <v>0</v>
      </c>
      <c r="G10" s="379">
        <f t="shared" si="1"/>
        <v>0</v>
      </c>
      <c r="H10" s="379">
        <f t="shared" si="1"/>
        <v>0</v>
      </c>
      <c r="I10" s="379">
        <f t="shared" si="1"/>
        <v>0</v>
      </c>
      <c r="J10" s="379">
        <f t="shared" si="1"/>
        <v>0</v>
      </c>
      <c r="K10" s="379">
        <f t="shared" si="1"/>
        <v>0</v>
      </c>
      <c r="S10" s="8"/>
    </row>
    <row r="11" spans="1:19" ht="15.5" x14ac:dyDescent="0.35">
      <c r="A11" s="993" t="s">
        <v>15</v>
      </c>
      <c r="B11" s="598" t="s">
        <v>1</v>
      </c>
      <c r="C11" s="374">
        <f>+'2 Dati DdPR'!C10</f>
        <v>0</v>
      </c>
      <c r="D11" s="374">
        <f>+'2 Dati DdPR'!D10</f>
        <v>0</v>
      </c>
      <c r="E11" s="1008">
        <f>+'2 Dati DdPR'!O10</f>
        <v>0</v>
      </c>
      <c r="F11" s="1008">
        <f>+'2 Dati DdPR'!P10</f>
        <v>0</v>
      </c>
      <c r="G11" s="374">
        <f>+'3 Duale Ordinario - Baseline'!N32+'3.1 IFTS Duale Ord. -  Baseline'!R29</f>
        <v>0</v>
      </c>
      <c r="H11" s="374">
        <f>+'9 Apprendistato I livello'!Z26</f>
        <v>0</v>
      </c>
      <c r="I11" s="375">
        <f>(G11-C11)</f>
        <v>0</v>
      </c>
      <c r="J11" s="374">
        <f>(G11-D11)</f>
        <v>0</v>
      </c>
      <c r="K11" s="634"/>
    </row>
    <row r="12" spans="1:19" ht="15.5" x14ac:dyDescent="0.35">
      <c r="A12" s="993"/>
      <c r="B12" s="598" t="s">
        <v>27</v>
      </c>
      <c r="C12" s="374">
        <f>+'2 Dati DdPR'!F10</f>
        <v>0</v>
      </c>
      <c r="D12" s="374">
        <f>+'2 Dati DdPR'!H17</f>
        <v>0</v>
      </c>
      <c r="E12" s="1009"/>
      <c r="F12" s="1009"/>
      <c r="G12" s="374">
        <f>+'4 Target PNRR Misura 1-2-3'!K12+'5 Target PNRR Misura 4'!K12+'6 Target PNRR Misura 5'!O15+'7 Target PNRR Misura 6'!N10</f>
        <v>0</v>
      </c>
      <c r="H12" s="374">
        <f>+'9 Apprendistato I livello'!AB26</f>
        <v>0</v>
      </c>
      <c r="I12" s="375">
        <f>(G12-C12)</f>
        <v>0</v>
      </c>
      <c r="J12" s="374">
        <f>(G12-D12)</f>
        <v>0</v>
      </c>
      <c r="K12" s="634"/>
    </row>
    <row r="13" spans="1:19" ht="15.5" x14ac:dyDescent="0.35">
      <c r="A13" s="993"/>
      <c r="B13" s="381" t="s">
        <v>63</v>
      </c>
      <c r="C13" s="379">
        <f>SUM(C11:C12)</f>
        <v>0</v>
      </c>
      <c r="D13" s="379">
        <f t="shared" ref="D13:K13" si="2">SUM(D11:D12)</f>
        <v>0</v>
      </c>
      <c r="E13" s="379">
        <f>+'2 Dati DdPR'!O17</f>
        <v>0</v>
      </c>
      <c r="F13" s="379">
        <f>+'2 Dati DdPR'!P17</f>
        <v>0</v>
      </c>
      <c r="G13" s="379">
        <f t="shared" si="2"/>
        <v>0</v>
      </c>
      <c r="H13" s="379">
        <f t="shared" si="2"/>
        <v>0</v>
      </c>
      <c r="I13" s="379">
        <f t="shared" si="2"/>
        <v>0</v>
      </c>
      <c r="J13" s="379">
        <f t="shared" si="2"/>
        <v>0</v>
      </c>
      <c r="K13" s="379">
        <f t="shared" si="2"/>
        <v>0</v>
      </c>
    </row>
    <row r="14" spans="1:19" ht="15.5" x14ac:dyDescent="0.35">
      <c r="A14" s="993" t="s">
        <v>16</v>
      </c>
      <c r="B14" s="598" t="s">
        <v>1</v>
      </c>
      <c r="C14" s="374">
        <f>+'2 Dati DdPR'!C18</f>
        <v>0</v>
      </c>
      <c r="D14" s="374">
        <f>+'2 Dati DdPR'!D18</f>
        <v>0</v>
      </c>
      <c r="E14" s="1008">
        <f>+'2 Dati DdPR'!O18</f>
        <v>0</v>
      </c>
      <c r="F14" s="1008">
        <f>+'2 Dati DdPR'!P18</f>
        <v>0</v>
      </c>
      <c r="G14" s="380">
        <f>+'3 Duale Ordinario - Baseline'!N42+'3.1 IFTS Duale Ord. -  Baseline'!R38</f>
        <v>0</v>
      </c>
      <c r="H14" s="633">
        <f>+'9 Apprendistato I livello'!Z26</f>
        <v>0</v>
      </c>
      <c r="I14" s="380"/>
      <c r="J14" s="380"/>
      <c r="K14" s="380"/>
    </row>
    <row r="15" spans="1:19" ht="15.5" x14ac:dyDescent="0.35">
      <c r="A15" s="993"/>
      <c r="B15" s="598" t="s">
        <v>27</v>
      </c>
      <c r="C15" s="374">
        <f>+'2 Dati DdPR'!F18</f>
        <v>0</v>
      </c>
      <c r="D15" s="374">
        <f>+'2 Dati DdPR'!H25</f>
        <v>0</v>
      </c>
      <c r="E15" s="1009"/>
      <c r="F15" s="1009"/>
      <c r="G15" s="380">
        <f>+'4 Target PNRR Misura 1-2-3'!K21+'5 Target PNRR Misura 4'!K21+'6 Target PNRR Misura 5'!O27+'7 Target PNRR Misura 6'!N18</f>
        <v>0</v>
      </c>
      <c r="H15" s="633">
        <f>+'9 Apprendistato I livello'!AB26</f>
        <v>0</v>
      </c>
      <c r="I15" s="380"/>
      <c r="J15" s="380"/>
      <c r="K15" s="380"/>
    </row>
    <row r="16" spans="1:19" ht="22.15" customHeight="1" x14ac:dyDescent="0.35">
      <c r="A16" s="993"/>
      <c r="B16" s="381" t="s">
        <v>64</v>
      </c>
      <c r="C16" s="379">
        <f>SUM(C14:C15)</f>
        <v>0</v>
      </c>
      <c r="D16" s="379">
        <f t="shared" ref="D16:K16" si="3">SUM(D14:D15)</f>
        <v>0</v>
      </c>
      <c r="E16" s="379">
        <f>+'2 Dati DdPR'!O25</f>
        <v>0</v>
      </c>
      <c r="F16" s="379">
        <f>+'2 Dati DdPR'!P25</f>
        <v>0</v>
      </c>
      <c r="G16" s="379">
        <f>SUM(G14:G15)</f>
        <v>0</v>
      </c>
      <c r="H16" s="379">
        <f t="shared" si="3"/>
        <v>0</v>
      </c>
      <c r="I16" s="379">
        <f t="shared" si="3"/>
        <v>0</v>
      </c>
      <c r="J16" s="379">
        <f t="shared" si="3"/>
        <v>0</v>
      </c>
      <c r="K16" s="379">
        <f t="shared" si="3"/>
        <v>0</v>
      </c>
    </row>
    <row r="17" spans="1:11" ht="26.25" customHeight="1" x14ac:dyDescent="0.35">
      <c r="A17" s="1001" t="s">
        <v>26</v>
      </c>
      <c r="B17" s="1001"/>
      <c r="C17" s="379">
        <f>(C7+C10+C13+C16)</f>
        <v>0</v>
      </c>
      <c r="D17" s="379">
        <f t="shared" ref="D17:K17" si="4">(D7+D10+D13+D16)</f>
        <v>0</v>
      </c>
      <c r="E17" s="379">
        <f t="shared" si="4"/>
        <v>0</v>
      </c>
      <c r="F17" s="379">
        <f t="shared" si="4"/>
        <v>0</v>
      </c>
      <c r="G17" s="379">
        <f>(G7+G10+G13+G16)</f>
        <v>0</v>
      </c>
      <c r="H17" s="379">
        <f t="shared" si="4"/>
        <v>0</v>
      </c>
      <c r="I17" s="379">
        <f t="shared" si="4"/>
        <v>0</v>
      </c>
      <c r="J17" s="379">
        <f t="shared" si="4"/>
        <v>0</v>
      </c>
      <c r="K17" s="379">
        <f t="shared" si="4"/>
        <v>0</v>
      </c>
    </row>
    <row r="18" spans="1:11" ht="33" customHeight="1" x14ac:dyDescent="0.35">
      <c r="A18" s="992" t="s">
        <v>65</v>
      </c>
      <c r="B18" s="992"/>
      <c r="C18" s="374">
        <f>(C5+C8+C11+C14)</f>
        <v>0</v>
      </c>
      <c r="D18" s="374">
        <f>(D5+D8+D11+D14)</f>
        <v>0</v>
      </c>
      <c r="E18" s="374">
        <f t="shared" ref="E18:K18" si="5">(E5+E8+E11+E14)</f>
        <v>0</v>
      </c>
      <c r="F18" s="374">
        <f t="shared" si="5"/>
        <v>0</v>
      </c>
      <c r="G18" s="374">
        <f t="shared" si="5"/>
        <v>0</v>
      </c>
      <c r="H18" s="374">
        <f t="shared" si="5"/>
        <v>0</v>
      </c>
      <c r="I18" s="374">
        <f t="shared" si="5"/>
        <v>0</v>
      </c>
      <c r="J18" s="374">
        <f t="shared" si="5"/>
        <v>0</v>
      </c>
      <c r="K18" s="380">
        <f t="shared" si="5"/>
        <v>0</v>
      </c>
    </row>
    <row r="19" spans="1:11" ht="33.5" customHeight="1" x14ac:dyDescent="0.35">
      <c r="A19" s="992" t="s">
        <v>573</v>
      </c>
      <c r="B19" s="992"/>
      <c r="C19" s="374">
        <f>(C6+C9+C12+C15)</f>
        <v>0</v>
      </c>
      <c r="D19" s="374">
        <f t="shared" ref="D19:K19" si="6">(D6+D9+D12+D15)</f>
        <v>0</v>
      </c>
      <c r="E19" s="374">
        <f t="shared" si="6"/>
        <v>0</v>
      </c>
      <c r="F19" s="374">
        <f t="shared" si="6"/>
        <v>0</v>
      </c>
      <c r="G19" s="374">
        <f t="shared" si="6"/>
        <v>0</v>
      </c>
      <c r="H19" s="374">
        <f t="shared" si="6"/>
        <v>0</v>
      </c>
      <c r="I19" s="374">
        <f t="shared" si="6"/>
        <v>0</v>
      </c>
      <c r="J19" s="374">
        <f t="shared" si="6"/>
        <v>0</v>
      </c>
      <c r="K19" s="380">
        <f t="shared" si="6"/>
        <v>0</v>
      </c>
    </row>
  </sheetData>
  <sheetProtection algorithmName="SHA-512" hashValue="2B67iegiiBrxYAdigwdB0/i8VNiB9D9SMfUm2freUp3Xfo9wvs5guGa1Z+Tg/+154Jn+I++q2LvDDTMXpvrHeg==" saltValue="q13oLCBZhmgYyT3L6jLVug==" spinCount="100000" sheet="1" selectLockedCells="1" selectUnlockedCells="1"/>
  <mergeCells count="20">
    <mergeCell ref="D3:F3"/>
    <mergeCell ref="J3:K3"/>
    <mergeCell ref="A1:K1"/>
    <mergeCell ref="A2:K2"/>
    <mergeCell ref="A17:B17"/>
    <mergeCell ref="G3:H3"/>
    <mergeCell ref="B3:B4"/>
    <mergeCell ref="C3:C4"/>
    <mergeCell ref="A3:A4"/>
    <mergeCell ref="I3:I4"/>
    <mergeCell ref="E11:E12"/>
    <mergeCell ref="F11:F12"/>
    <mergeCell ref="E14:E15"/>
    <mergeCell ref="F14:F15"/>
    <mergeCell ref="A19:B19"/>
    <mergeCell ref="A5:A7"/>
    <mergeCell ref="A8:A10"/>
    <mergeCell ref="A11:A13"/>
    <mergeCell ref="A14:A16"/>
    <mergeCell ref="A18:B18"/>
  </mergeCells>
  <pageMargins left="0.70866141732283472" right="0.70866141732283472" top="0.74803149606299213" bottom="0.74803149606299213" header="0.31496062992125984" footer="0.31496062992125984"/>
  <pageSetup paperSize="8" scale="82" orientation="landscape" r:id="rId1"/>
  <headerFooter>
    <oddFooter>Pagina &amp;P&amp;R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43046-C51C-4398-8BED-3D1AB48CFDDD}">
  <sheetPr>
    <tabColor theme="4" tint="-0.249977111117893"/>
    <pageSetUpPr fitToPage="1"/>
  </sheetPr>
  <dimension ref="A1:N34"/>
  <sheetViews>
    <sheetView zoomScale="80" zoomScaleNormal="80" workbookViewId="0">
      <selection sqref="A1:XFD1048576"/>
    </sheetView>
  </sheetViews>
  <sheetFormatPr defaultColWidth="8.54296875" defaultRowHeight="14.25" customHeight="1" x14ac:dyDescent="0.35"/>
  <cols>
    <col min="1" max="1" width="62.08984375" style="4" customWidth="1"/>
    <col min="2" max="2" width="24.90625" style="4" customWidth="1"/>
    <col min="3" max="5" width="17.6328125" style="4" customWidth="1"/>
    <col min="6" max="6" width="24.1796875" style="4" customWidth="1"/>
    <col min="7" max="8" width="42.1796875" style="4" customWidth="1"/>
    <col min="9" max="16384" width="8.54296875" style="4"/>
  </cols>
  <sheetData>
    <row r="1" spans="1:8" ht="37.15" customHeight="1" x14ac:dyDescent="0.35">
      <c r="A1" s="1026" t="s">
        <v>587</v>
      </c>
      <c r="B1" s="1027"/>
      <c r="C1" s="1027"/>
      <c r="D1" s="1027"/>
      <c r="E1" s="1027"/>
      <c r="F1" s="155"/>
      <c r="G1" s="55"/>
      <c r="H1" s="55"/>
    </row>
    <row r="2" spans="1:8" ht="37.15" customHeight="1" x14ac:dyDescent="0.35">
      <c r="A2" s="728" t="str">
        <f>+Frontespizio!A5</f>
        <v>Inserire denominazione Regione</v>
      </c>
      <c r="B2" s="728"/>
      <c r="C2" s="728"/>
      <c r="D2" s="728"/>
      <c r="E2" s="728"/>
      <c r="F2" s="56"/>
      <c r="G2" s="56"/>
      <c r="H2" s="56"/>
    </row>
    <row r="3" spans="1:8" customFormat="1" ht="34.15" customHeight="1" x14ac:dyDescent="0.35">
      <c r="A3" s="1020" t="s">
        <v>143</v>
      </c>
      <c r="B3" s="1020"/>
      <c r="C3" s="1020"/>
      <c r="D3" s="1020"/>
      <c r="E3" s="1020"/>
      <c r="F3" s="57"/>
      <c r="G3" s="57"/>
      <c r="H3" s="57"/>
    </row>
    <row r="4" spans="1:8" customFormat="1" ht="39.5" customHeight="1" x14ac:dyDescent="0.35">
      <c r="A4" s="1021" t="s">
        <v>46</v>
      </c>
      <c r="B4" s="1022" t="s">
        <v>151</v>
      </c>
      <c r="C4" s="1022"/>
      <c r="D4" s="1022"/>
      <c r="E4" s="1022"/>
      <c r="F4" s="106"/>
      <c r="G4" s="64"/>
      <c r="H4" s="64"/>
    </row>
    <row r="5" spans="1:8" customFormat="1" ht="26" customHeight="1" x14ac:dyDescent="0.35">
      <c r="A5" s="1021"/>
      <c r="B5" s="1023" t="s">
        <v>12</v>
      </c>
      <c r="C5" s="1023"/>
      <c r="D5" s="1023"/>
      <c r="E5" s="1024" t="s">
        <v>26</v>
      </c>
      <c r="F5" s="59"/>
      <c r="G5" s="1019"/>
      <c r="H5" s="1019"/>
    </row>
    <row r="6" spans="1:8" customFormat="1" ht="39" x14ac:dyDescent="0.35">
      <c r="A6" s="1021"/>
      <c r="B6" s="382" t="s">
        <v>152</v>
      </c>
      <c r="C6" s="382" t="s">
        <v>190</v>
      </c>
      <c r="D6" s="382" t="s">
        <v>191</v>
      </c>
      <c r="E6" s="1025"/>
      <c r="F6" s="61"/>
      <c r="G6" s="1019"/>
      <c r="H6" s="1019"/>
    </row>
    <row r="7" spans="1:8" customFormat="1" ht="15" customHeight="1" x14ac:dyDescent="0.35">
      <c r="A7" s="383" t="s">
        <v>19</v>
      </c>
      <c r="B7" s="384">
        <f>('3 Duale Ordinario - Baseline'!F18)-(C7+D7)</f>
        <v>0</v>
      </c>
      <c r="C7" s="384">
        <f>('9 Apprendistato I livello'!L9-'9 Apprendistato I livello'!J9)</f>
        <v>0</v>
      </c>
      <c r="D7" s="384">
        <f>+'9 Apprendistato I livello'!J9</f>
        <v>0</v>
      </c>
      <c r="E7" s="325">
        <f t="shared" ref="E7:E13" si="0">SUM(B7:D7)</f>
        <v>0</v>
      </c>
      <c r="F7" s="69"/>
      <c r="G7" s="79"/>
      <c r="H7" s="79"/>
    </row>
    <row r="8" spans="1:8" customFormat="1" ht="15" customHeight="1" x14ac:dyDescent="0.35">
      <c r="A8" s="383" t="s">
        <v>20</v>
      </c>
      <c r="B8" s="384">
        <f>('3 Duale Ordinario - Baseline'!F19)-(C8+D8)</f>
        <v>0</v>
      </c>
      <c r="C8" s="384">
        <f>('9 Apprendistato I livello'!L10-'9 Apprendistato I livello'!J10)</f>
        <v>0</v>
      </c>
      <c r="D8" s="384">
        <f>+'9 Apprendistato I livello'!J10</f>
        <v>0</v>
      </c>
      <c r="E8" s="325">
        <f t="shared" si="0"/>
        <v>0</v>
      </c>
      <c r="F8" s="4"/>
      <c r="G8" s="69"/>
      <c r="H8" s="79"/>
    </row>
    <row r="9" spans="1:8" customFormat="1" ht="15" customHeight="1" x14ac:dyDescent="0.35">
      <c r="A9" s="383" t="s">
        <v>21</v>
      </c>
      <c r="B9" s="384">
        <f>('3 Duale Ordinario - Baseline'!F20)-(C9+D9)</f>
        <v>0</v>
      </c>
      <c r="C9" s="384">
        <f>('9 Apprendistato I livello'!L11-'9 Apprendistato I livello'!J11)</f>
        <v>0</v>
      </c>
      <c r="D9" s="384">
        <f>+'9 Apprendistato I livello'!J11</f>
        <v>0</v>
      </c>
      <c r="E9" s="325">
        <f t="shared" si="0"/>
        <v>0</v>
      </c>
      <c r="F9" s="148"/>
      <c r="G9" s="79"/>
      <c r="H9" s="79"/>
    </row>
    <row r="10" spans="1:8" customFormat="1" ht="15" customHeight="1" x14ac:dyDescent="0.35">
      <c r="A10" s="383" t="s">
        <v>22</v>
      </c>
      <c r="B10" s="384">
        <f>('3 Duale Ordinario - Baseline'!F21)-(C10+D10)</f>
        <v>0</v>
      </c>
      <c r="C10" s="384">
        <f>('9 Apprendistato I livello'!L12-'9 Apprendistato I livello'!J12)</f>
        <v>0</v>
      </c>
      <c r="D10" s="384">
        <f>+'9 Apprendistato I livello'!J12</f>
        <v>0</v>
      </c>
      <c r="E10" s="325">
        <f t="shared" si="0"/>
        <v>0</v>
      </c>
      <c r="F10" s="69"/>
      <c r="G10" s="79"/>
      <c r="H10" s="79"/>
    </row>
    <row r="11" spans="1:8" customFormat="1" ht="15" customHeight="1" x14ac:dyDescent="0.35">
      <c r="A11" s="383" t="s">
        <v>23</v>
      </c>
      <c r="B11" s="384">
        <f>(+'3.1 IFTS Duale Ord. -  Baseline'!J17)-(C11+D11)</f>
        <v>0</v>
      </c>
      <c r="C11" s="384">
        <f>('9 Apprendistato I livello'!L13-'9 Apprendistato I livello'!J13)</f>
        <v>0</v>
      </c>
      <c r="D11" s="384">
        <f>+'9 Apprendistato I livello'!J13</f>
        <v>0</v>
      </c>
      <c r="E11" s="325">
        <f t="shared" si="0"/>
        <v>0</v>
      </c>
      <c r="F11" s="69"/>
      <c r="G11" s="79"/>
      <c r="H11" s="79"/>
    </row>
    <row r="12" spans="1:8" customFormat="1" ht="15" customHeight="1" x14ac:dyDescent="0.35">
      <c r="A12" s="385" t="s">
        <v>184</v>
      </c>
      <c r="B12" s="384">
        <f>(+'3.1 IFTS Duale Ord. -  Baseline'!J18)-(C12+D12)</f>
        <v>0</v>
      </c>
      <c r="C12" s="386"/>
      <c r="D12" s="386"/>
      <c r="E12" s="325">
        <f t="shared" si="0"/>
        <v>0</v>
      </c>
      <c r="F12" s="69"/>
      <c r="G12" s="79"/>
      <c r="H12" s="79"/>
    </row>
    <row r="13" spans="1:8" customFormat="1" ht="15" customHeight="1" x14ac:dyDescent="0.35">
      <c r="A13" s="385" t="s">
        <v>185</v>
      </c>
      <c r="B13" s="384">
        <f>(+'3.1 IFTS Duale Ord. -  Baseline'!J19)-(C13+D13)</f>
        <v>0</v>
      </c>
      <c r="C13" s="386"/>
      <c r="D13" s="386"/>
      <c r="E13" s="325">
        <f t="shared" si="0"/>
        <v>0</v>
      </c>
      <c r="F13" s="69"/>
      <c r="G13" s="79"/>
      <c r="H13" s="79"/>
    </row>
    <row r="14" spans="1:8" customFormat="1" ht="30" customHeight="1" x14ac:dyDescent="0.35">
      <c r="A14" s="387" t="s">
        <v>34</v>
      </c>
      <c r="B14" s="315">
        <f>SUM(B7:B10)</f>
        <v>0</v>
      </c>
      <c r="C14" s="315">
        <f>SUM(C7:C10)</f>
        <v>0</v>
      </c>
      <c r="D14" s="315">
        <f>SUM(D7:D10)</f>
        <v>0</v>
      </c>
      <c r="E14" s="323">
        <f>SUM(E7:E10)</f>
        <v>0</v>
      </c>
      <c r="F14" s="63"/>
      <c r="G14" s="63"/>
      <c r="H14" s="71"/>
    </row>
    <row r="15" spans="1:8" customFormat="1" ht="34.15" customHeight="1" x14ac:dyDescent="0.35">
      <c r="A15" s="1020" t="s">
        <v>53</v>
      </c>
      <c r="B15" s="1020"/>
      <c r="C15" s="1020"/>
      <c r="D15" s="1020"/>
      <c r="E15" s="1020"/>
      <c r="F15" s="57"/>
      <c r="G15" s="57"/>
      <c r="H15" s="57"/>
    </row>
    <row r="16" spans="1:8" customFormat="1" ht="46" customHeight="1" x14ac:dyDescent="0.35">
      <c r="A16" s="1021" t="s">
        <v>46</v>
      </c>
      <c r="B16" s="1022" t="s">
        <v>151</v>
      </c>
      <c r="C16" s="1022"/>
      <c r="D16" s="1022"/>
      <c r="E16" s="1022"/>
      <c r="F16" s="106"/>
      <c r="G16" s="64"/>
      <c r="H16" s="64"/>
    </row>
    <row r="17" spans="1:14" customFormat="1" ht="24" customHeight="1" x14ac:dyDescent="0.35">
      <c r="A17" s="1021"/>
      <c r="B17" s="1023" t="s">
        <v>12</v>
      </c>
      <c r="C17" s="1023"/>
      <c r="D17" s="1023"/>
      <c r="E17" s="1024" t="s">
        <v>26</v>
      </c>
      <c r="F17" s="59"/>
      <c r="G17" s="1019"/>
      <c r="H17" s="1019"/>
    </row>
    <row r="18" spans="1:14" customFormat="1" ht="26" x14ac:dyDescent="0.35">
      <c r="A18" s="1021"/>
      <c r="B18" s="382" t="s">
        <v>186</v>
      </c>
      <c r="C18" s="382" t="s">
        <v>47</v>
      </c>
      <c r="D18" s="382" t="s">
        <v>153</v>
      </c>
      <c r="E18" s="1025"/>
      <c r="F18" s="61"/>
      <c r="G18" s="1019"/>
      <c r="H18" s="1019"/>
    </row>
    <row r="19" spans="1:14" customFormat="1" ht="15" customHeight="1" x14ac:dyDescent="0.35">
      <c r="A19" s="383" t="s">
        <v>19</v>
      </c>
      <c r="B19" s="384">
        <f>('3 Duale Ordinario - Baseline'!F28+'4 Target PNRR Misura 1-2-3'!F8+'5 Target PNRR Misura 4'!F8+'6 Target PNRR Misura 5'!J8)-(C19+D19)</f>
        <v>0</v>
      </c>
      <c r="C19" s="384">
        <f>('9 Apprendistato I livello'!P21)-D19</f>
        <v>0</v>
      </c>
      <c r="D19" s="384">
        <f>(+'9 Apprendistato I livello'!J21+'9 Apprendistato I livello'!K21)</f>
        <v>0</v>
      </c>
      <c r="E19" s="325">
        <f>SUM(B19:D19)</f>
        <v>0</v>
      </c>
      <c r="F19" s="148"/>
      <c r="G19" s="79"/>
      <c r="H19" s="79"/>
    </row>
    <row r="20" spans="1:14" customFormat="1" ht="15" customHeight="1" x14ac:dyDescent="0.35">
      <c r="A20" s="383" t="s">
        <v>20</v>
      </c>
      <c r="B20" s="384">
        <f>('3 Duale Ordinario - Baseline'!F29+'4 Target PNRR Misura 1-2-3'!F9+'5 Target PNRR Misura 4'!F9+'6 Target PNRR Misura 5'!J9)-(C20+D20)</f>
        <v>0</v>
      </c>
      <c r="C20" s="384">
        <f>('9 Apprendistato I livello'!P22)-D20</f>
        <v>0</v>
      </c>
      <c r="D20" s="384">
        <f>(+'9 Apprendistato I livello'!J22+'9 Apprendistato I livello'!K22)</f>
        <v>0</v>
      </c>
      <c r="E20" s="325">
        <f t="shared" ref="E20:E26" si="1">SUM(B20:D20)</f>
        <v>0</v>
      </c>
      <c r="F20" s="69"/>
      <c r="G20" s="79"/>
      <c r="H20" s="79"/>
    </row>
    <row r="21" spans="1:14" customFormat="1" ht="15" customHeight="1" x14ac:dyDescent="0.35">
      <c r="A21" s="383" t="s">
        <v>21</v>
      </c>
      <c r="B21" s="384">
        <f>('3 Duale Ordinario - Baseline'!F30+'4 Target PNRR Misura 1-2-3'!F10+'5 Target PNRR Misura 4'!F10+'6 Target PNRR Misura 5'!J10)-(C21+D21)</f>
        <v>0</v>
      </c>
      <c r="C21" s="384">
        <f>('9 Apprendistato I livello'!P23)-D21</f>
        <v>0</v>
      </c>
      <c r="D21" s="384">
        <f>(+'9 Apprendistato I livello'!J23+'9 Apprendistato I livello'!K23)</f>
        <v>0</v>
      </c>
      <c r="E21" s="325">
        <f t="shared" si="1"/>
        <v>0</v>
      </c>
      <c r="F21" s="69"/>
      <c r="G21" s="79"/>
      <c r="H21" s="79"/>
    </row>
    <row r="22" spans="1:14" customFormat="1" ht="15" customHeight="1" x14ac:dyDescent="0.35">
      <c r="A22" s="383" t="s">
        <v>22</v>
      </c>
      <c r="B22" s="384">
        <f>('3 Duale Ordinario - Baseline'!F31+'4 Target PNRR Misura 1-2-3'!F11+'5 Target PNRR Misura 4'!F11+'6 Target PNRR Misura 5'!J11)-(C22+D22)</f>
        <v>0</v>
      </c>
      <c r="C22" s="384">
        <f>('9 Apprendistato I livello'!P24)-D22</f>
        <v>0</v>
      </c>
      <c r="D22" s="384">
        <f>(+'9 Apprendistato I livello'!J24+'9 Apprendistato I livello'!K24)</f>
        <v>0</v>
      </c>
      <c r="E22" s="325">
        <f t="shared" si="1"/>
        <v>0</v>
      </c>
      <c r="F22" s="69"/>
      <c r="G22" s="79"/>
      <c r="H22" s="79"/>
    </row>
    <row r="23" spans="1:14" customFormat="1" ht="15" customHeight="1" x14ac:dyDescent="0.35">
      <c r="A23" s="383" t="s">
        <v>23</v>
      </c>
      <c r="B23" s="384">
        <f>('3.1 IFTS Duale Ord. -  Baseline'!J26+'6 Target PNRR Misura 5'!J12)-(C23+D23)</f>
        <v>0</v>
      </c>
      <c r="C23" s="384">
        <f>('9 Apprendistato I livello'!P25)-D23</f>
        <v>0</v>
      </c>
      <c r="D23" s="384">
        <f>(+'9 Apprendistato I livello'!J25+'9 Apprendistato I livello'!K25)</f>
        <v>0</v>
      </c>
      <c r="E23" s="325">
        <f t="shared" si="1"/>
        <v>0</v>
      </c>
      <c r="F23" s="69"/>
      <c r="G23" s="79"/>
      <c r="H23" s="79"/>
    </row>
    <row r="24" spans="1:14" customFormat="1" ht="15" customHeight="1" x14ac:dyDescent="0.35">
      <c r="A24" s="388" t="s">
        <v>90</v>
      </c>
      <c r="B24" s="384">
        <f>(+'6 Target PNRR Misura 5'!J13)</f>
        <v>0</v>
      </c>
      <c r="C24" s="386"/>
      <c r="D24" s="386"/>
      <c r="E24" s="325">
        <f t="shared" si="1"/>
        <v>0</v>
      </c>
      <c r="F24" s="69"/>
      <c r="G24" s="79"/>
      <c r="H24" s="79"/>
    </row>
    <row r="25" spans="1:14" customFormat="1" ht="15" customHeight="1" x14ac:dyDescent="0.35">
      <c r="A25" s="388" t="s">
        <v>28</v>
      </c>
      <c r="B25" s="384">
        <f>(+'6 Target PNRR Misura 5'!J14)</f>
        <v>0</v>
      </c>
      <c r="C25" s="386"/>
      <c r="D25" s="386"/>
      <c r="E25" s="325">
        <f t="shared" si="1"/>
        <v>0</v>
      </c>
      <c r="F25" s="69"/>
      <c r="G25" s="79"/>
      <c r="H25" s="79"/>
    </row>
    <row r="26" spans="1:14" customFormat="1" ht="15" customHeight="1" x14ac:dyDescent="0.35">
      <c r="A26" s="388" t="s">
        <v>673</v>
      </c>
      <c r="B26" s="384">
        <f>(+'7 Target PNRR Misura 6'!J8)</f>
        <v>0</v>
      </c>
      <c r="C26" s="386"/>
      <c r="D26" s="386"/>
      <c r="E26" s="325">
        <f t="shared" si="1"/>
        <v>0</v>
      </c>
      <c r="F26" s="69"/>
      <c r="G26" s="79"/>
      <c r="H26" s="79"/>
    </row>
    <row r="27" spans="1:14" customFormat="1" ht="30" customHeight="1" x14ac:dyDescent="0.35">
      <c r="A27" s="387" t="s">
        <v>34</v>
      </c>
      <c r="B27" s="315">
        <f>SUM(B19:B22)</f>
        <v>0</v>
      </c>
      <c r="C27" s="315">
        <f>SUM(C19:C22)</f>
        <v>0</v>
      </c>
      <c r="D27" s="315">
        <f>SUM(D19:D22)</f>
        <v>0</v>
      </c>
      <c r="E27" s="323">
        <f>SUM(E19:E22)</f>
        <v>0</v>
      </c>
      <c r="F27" s="63"/>
      <c r="G27" s="63"/>
      <c r="H27" s="71"/>
    </row>
    <row r="28" spans="1:14" ht="14.25" customHeight="1" x14ac:dyDescent="0.35">
      <c r="A28" s="389"/>
      <c r="B28" s="389"/>
      <c r="C28" s="389"/>
      <c r="D28" s="389"/>
      <c r="E28" s="389"/>
    </row>
    <row r="29" spans="1:14" ht="37.15" customHeight="1" x14ac:dyDescent="0.35">
      <c r="A29" s="390" t="s">
        <v>26</v>
      </c>
      <c r="B29" s="345">
        <f>SUM(B14+B27)</f>
        <v>0</v>
      </c>
      <c r="C29" s="345">
        <f>SUM(C14+C27)</f>
        <v>0</v>
      </c>
      <c r="D29" s="345">
        <f>SUM(D14+D27)</f>
        <v>0</v>
      </c>
      <c r="E29" s="345">
        <f>SUM(E14+E27)</f>
        <v>0</v>
      </c>
      <c r="F29" s="111"/>
      <c r="G29" s="110">
        <f t="shared" ref="G29" si="2">SUM(G18)</f>
        <v>0</v>
      </c>
    </row>
    <row r="30" spans="1:14" customFormat="1" ht="14.5" x14ac:dyDescent="0.35">
      <c r="A30" s="391"/>
      <c r="B30" s="392"/>
      <c r="C30" s="392"/>
      <c r="D30" s="392"/>
      <c r="E30" s="393"/>
      <c r="F30" s="81"/>
      <c r="G30" s="81"/>
      <c r="H30" s="81"/>
      <c r="I30" s="81"/>
      <c r="J30" s="81"/>
      <c r="K30" s="81"/>
      <c r="L30" s="81"/>
      <c r="M30" s="81"/>
      <c r="N30" s="81"/>
    </row>
    <row r="31" spans="1:14" ht="36.4" customHeight="1" x14ac:dyDescent="0.35">
      <c r="A31" s="1010" t="s">
        <v>652</v>
      </c>
      <c r="B31" s="1011"/>
      <c r="C31" s="1011"/>
      <c r="D31" s="1011"/>
      <c r="E31" s="1012"/>
      <c r="F31" s="169"/>
    </row>
    <row r="32" spans="1:14" ht="38.9" customHeight="1" x14ac:dyDescent="0.35">
      <c r="A32" s="1013" t="s">
        <v>653</v>
      </c>
      <c r="B32" s="1014"/>
      <c r="C32" s="1014"/>
      <c r="D32" s="1014"/>
      <c r="E32" s="1015"/>
      <c r="F32" s="266"/>
    </row>
    <row r="33" spans="1:6" ht="32" customHeight="1" x14ac:dyDescent="0.35">
      <c r="A33" s="1016" t="s">
        <v>654</v>
      </c>
      <c r="B33" s="1017"/>
      <c r="C33" s="1017"/>
      <c r="D33" s="1017"/>
      <c r="E33" s="1018"/>
      <c r="F33" s="266"/>
    </row>
    <row r="34" spans="1:6" ht="14.25" customHeight="1" x14ac:dyDescent="0.35">
      <c r="A34" s="169"/>
      <c r="B34" s="169"/>
      <c r="C34" s="169"/>
      <c r="D34" s="169"/>
      <c r="E34" s="169"/>
      <c r="F34" s="169"/>
    </row>
  </sheetData>
  <sheetProtection algorithmName="SHA-512" hashValue="RRgT1nTWlJfyaAFTNFvE4kqovVLUQ9ZJAYfqWu6+9nqIu86OgXzqdGN0niLnxUNYBhKS4HoOC+eneJM+GLA2jQ==" saltValue="xQs2W9vxV3Ou1X/EcKJOXQ==" spinCount="100000" sheet="1" selectLockedCells="1" selectUnlockedCells="1"/>
  <mergeCells count="19">
    <mergeCell ref="A1:E1"/>
    <mergeCell ref="A2:E2"/>
    <mergeCell ref="A3:E3"/>
    <mergeCell ref="A4:A6"/>
    <mergeCell ref="B4:E4"/>
    <mergeCell ref="B5:D5"/>
    <mergeCell ref="E5:E6"/>
    <mergeCell ref="A31:E31"/>
    <mergeCell ref="A32:E32"/>
    <mergeCell ref="A33:E33"/>
    <mergeCell ref="G5:G6"/>
    <mergeCell ref="H5:H6"/>
    <mergeCell ref="A15:E15"/>
    <mergeCell ref="A16:A18"/>
    <mergeCell ref="B16:E16"/>
    <mergeCell ref="B17:D17"/>
    <mergeCell ref="E17:E18"/>
    <mergeCell ref="G17:G18"/>
    <mergeCell ref="H17:H18"/>
  </mergeCells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Footer>Pagina &amp;P&amp;R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E60A3-6F42-4CA2-9256-29E678F69BE5}">
  <sheetPr>
    <tabColor theme="4" tint="0.39997558519241921"/>
    <pageSetUpPr fitToPage="1"/>
  </sheetPr>
  <dimension ref="A1:AO21"/>
  <sheetViews>
    <sheetView topLeftCell="R4" zoomScale="70" zoomScaleNormal="70" workbookViewId="0">
      <selection activeCell="Y14" sqref="Y14"/>
    </sheetView>
  </sheetViews>
  <sheetFormatPr defaultColWidth="8.6328125" defaultRowHeight="14.5" x14ac:dyDescent="0.35"/>
  <cols>
    <col min="1" max="1" width="23.81640625" style="4" customWidth="1"/>
    <col min="2" max="3" width="10.08984375" style="4" customWidth="1"/>
    <col min="4" max="5" width="11.08984375" style="4" customWidth="1"/>
    <col min="6" max="8" width="10.08984375" style="4" customWidth="1"/>
    <col min="9" max="9" width="11.6328125" style="4" customWidth="1"/>
    <col min="10" max="17" width="10.08984375" style="4" customWidth="1"/>
    <col min="18" max="20" width="12" style="4" customWidth="1"/>
    <col min="21" max="21" width="12.36328125" style="4" customWidth="1"/>
    <col min="22" max="37" width="10.08984375" style="4" customWidth="1"/>
    <col min="38" max="40" width="11.81640625" style="4" customWidth="1"/>
    <col min="41" max="41" width="12" style="23" customWidth="1"/>
    <col min="42" max="16384" width="8.6328125" style="4"/>
  </cols>
  <sheetData>
    <row r="1" spans="1:41" ht="68.75" customHeight="1" x14ac:dyDescent="0.35">
      <c r="A1" s="1035" t="s">
        <v>170</v>
      </c>
      <c r="B1" s="1035"/>
      <c r="C1" s="1035"/>
      <c r="D1" s="1035"/>
      <c r="E1" s="1035"/>
      <c r="F1" s="1035"/>
      <c r="G1" s="1035"/>
      <c r="H1" s="1035"/>
      <c r="I1" s="1035"/>
      <c r="J1" s="1035"/>
      <c r="K1" s="1035"/>
      <c r="L1" s="1035"/>
      <c r="M1" s="1035"/>
      <c r="N1" s="1035"/>
      <c r="O1" s="1035"/>
      <c r="P1" s="1035"/>
      <c r="Q1" s="1035"/>
      <c r="R1" s="1035"/>
      <c r="S1" s="1035"/>
      <c r="T1" s="1035"/>
      <c r="U1" s="1035"/>
      <c r="V1" s="1035"/>
      <c r="W1" s="1035"/>
      <c r="X1" s="1035"/>
      <c r="Y1" s="1035"/>
      <c r="Z1" s="1035"/>
      <c r="AA1" s="1035"/>
      <c r="AB1" s="1035"/>
      <c r="AC1" s="1035"/>
      <c r="AD1" s="1035"/>
      <c r="AE1" s="1035"/>
      <c r="AF1" s="1035"/>
      <c r="AG1" s="1035"/>
      <c r="AH1" s="1035"/>
      <c r="AI1" s="1035"/>
      <c r="AJ1" s="1035"/>
      <c r="AK1" s="1035"/>
      <c r="AL1" s="1035"/>
      <c r="AM1" s="1035"/>
      <c r="AN1" s="1035"/>
      <c r="AO1" s="1035"/>
    </row>
    <row r="2" spans="1:41" ht="37.75" customHeight="1" x14ac:dyDescent="0.35">
      <c r="A2" s="824" t="str">
        <f>+Frontespizio!A5</f>
        <v>Inserire denominazione Regione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  <c r="AJ2" s="825"/>
      <c r="AK2" s="825"/>
      <c r="AL2" s="825"/>
      <c r="AM2" s="825"/>
      <c r="AN2" s="825"/>
      <c r="AO2" s="825"/>
    </row>
    <row r="3" spans="1:41" ht="22.5" customHeight="1" x14ac:dyDescent="0.35">
      <c r="A3" s="1036"/>
      <c r="B3" s="1037"/>
      <c r="C3" s="1037"/>
      <c r="D3" s="1037"/>
      <c r="E3" s="1037"/>
      <c r="F3" s="1037"/>
      <c r="G3" s="1037"/>
      <c r="H3" s="1037"/>
      <c r="I3" s="1037"/>
      <c r="J3" s="1037"/>
      <c r="K3" s="1037"/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7"/>
      <c r="AD3" s="1037"/>
      <c r="AE3" s="1037"/>
      <c r="AF3" s="1037"/>
      <c r="AG3" s="1037"/>
      <c r="AH3" s="1037"/>
      <c r="AI3" s="1037"/>
      <c r="AJ3" s="1037"/>
      <c r="AK3" s="1037"/>
      <c r="AL3" s="1037"/>
      <c r="AM3" s="1037"/>
      <c r="AN3" s="1037"/>
      <c r="AO3" s="1037"/>
    </row>
    <row r="4" spans="1:41" customFormat="1" ht="74.5" customHeight="1" x14ac:dyDescent="0.35">
      <c r="A4" s="641" t="s">
        <v>122</v>
      </c>
      <c r="B4" s="1038" t="s">
        <v>142</v>
      </c>
      <c r="C4" s="1038"/>
      <c r="D4" s="1038"/>
      <c r="E4" s="1038"/>
      <c r="F4" s="1038"/>
      <c r="G4" s="1038"/>
      <c r="H4" s="1038"/>
      <c r="I4" s="1038"/>
      <c r="J4" s="1038"/>
      <c r="K4" s="1038"/>
      <c r="L4" s="1038"/>
      <c r="M4" s="1038"/>
      <c r="N4" s="1038"/>
      <c r="O4" s="1038"/>
      <c r="P4" s="1038"/>
      <c r="Q4" s="1038"/>
      <c r="R4" s="1038"/>
      <c r="S4" s="1038"/>
      <c r="T4" s="1038"/>
      <c r="U4" s="1038"/>
      <c r="V4" s="1039" t="s">
        <v>133</v>
      </c>
      <c r="W4" s="1040"/>
      <c r="X4" s="1040"/>
      <c r="Y4" s="1040"/>
      <c r="Z4" s="1040"/>
      <c r="AA4" s="1040"/>
      <c r="AB4" s="1040"/>
      <c r="AC4" s="1040"/>
      <c r="AD4" s="1040"/>
      <c r="AE4" s="1040"/>
      <c r="AF4" s="1040"/>
      <c r="AG4" s="1040"/>
      <c r="AH4" s="1040"/>
      <c r="AI4" s="1040"/>
      <c r="AJ4" s="1040"/>
      <c r="AK4" s="1040"/>
      <c r="AL4" s="1040"/>
      <c r="AM4" s="1040"/>
      <c r="AN4" s="1040"/>
      <c r="AO4" s="1041"/>
    </row>
    <row r="5" spans="1:41" customFormat="1" ht="33.65" customHeight="1" x14ac:dyDescent="0.35">
      <c r="A5" s="641"/>
      <c r="B5" s="1042" t="s">
        <v>193</v>
      </c>
      <c r="C5" s="1042"/>
      <c r="D5" s="1042"/>
      <c r="E5" s="1042"/>
      <c r="F5" s="1042"/>
      <c r="G5" s="1042"/>
      <c r="H5" s="1042"/>
      <c r="I5" s="1042"/>
      <c r="J5" s="1042"/>
      <c r="K5" s="1042"/>
      <c r="L5" s="1042"/>
      <c r="M5" s="1042"/>
      <c r="N5" s="1042"/>
      <c r="O5" s="1042"/>
      <c r="P5" s="1042"/>
      <c r="Q5" s="1042"/>
      <c r="R5" s="1042"/>
      <c r="S5" s="1042"/>
      <c r="T5" s="1042"/>
      <c r="U5" s="1042"/>
      <c r="V5" s="1042" t="s">
        <v>194</v>
      </c>
      <c r="W5" s="1042"/>
      <c r="X5" s="1042"/>
      <c r="Y5" s="1042"/>
      <c r="Z5" s="1042"/>
      <c r="AA5" s="1042"/>
      <c r="AB5" s="1042"/>
      <c r="AC5" s="1042"/>
      <c r="AD5" s="1042"/>
      <c r="AE5" s="1042"/>
      <c r="AF5" s="1042"/>
      <c r="AG5" s="1042"/>
      <c r="AH5" s="1042"/>
      <c r="AI5" s="1042"/>
      <c r="AJ5" s="1042"/>
      <c r="AK5" s="1042"/>
      <c r="AL5" s="1042"/>
      <c r="AM5" s="1042"/>
      <c r="AN5" s="1042"/>
      <c r="AO5" s="1042"/>
    </row>
    <row r="6" spans="1:41" customFormat="1" ht="35.25" customHeight="1" x14ac:dyDescent="0.35">
      <c r="A6" s="641"/>
      <c r="B6" s="1043" t="s">
        <v>121</v>
      </c>
      <c r="C6" s="1043"/>
      <c r="D6" s="1043"/>
      <c r="E6" s="1043"/>
      <c r="F6" s="1043" t="s">
        <v>17</v>
      </c>
      <c r="G6" s="1043"/>
      <c r="H6" s="1043"/>
      <c r="I6" s="1043"/>
      <c r="J6" s="1043" t="s">
        <v>18</v>
      </c>
      <c r="K6" s="1043"/>
      <c r="L6" s="1043"/>
      <c r="M6" s="1043"/>
      <c r="N6" s="1043" t="s">
        <v>155</v>
      </c>
      <c r="O6" s="1043"/>
      <c r="P6" s="1043"/>
      <c r="Q6" s="1043"/>
      <c r="R6" s="1043" t="s">
        <v>34</v>
      </c>
      <c r="S6" s="1043"/>
      <c r="T6" s="1043"/>
      <c r="U6" s="1043"/>
      <c r="V6" s="1028" t="s">
        <v>121</v>
      </c>
      <c r="W6" s="1028"/>
      <c r="X6" s="1028"/>
      <c r="Y6" s="1028"/>
      <c r="Z6" s="1028" t="s">
        <v>17</v>
      </c>
      <c r="AA6" s="1028"/>
      <c r="AB6" s="1028"/>
      <c r="AC6" s="1028"/>
      <c r="AD6" s="1028" t="s">
        <v>18</v>
      </c>
      <c r="AE6" s="1028"/>
      <c r="AF6" s="1028"/>
      <c r="AG6" s="1028"/>
      <c r="AH6" s="1044" t="s">
        <v>155</v>
      </c>
      <c r="AI6" s="1044"/>
      <c r="AJ6" s="1044"/>
      <c r="AK6" s="1044"/>
      <c r="AL6" s="1044" t="s">
        <v>34</v>
      </c>
      <c r="AM6" s="1044"/>
      <c r="AN6" s="1044"/>
      <c r="AO6" s="1044"/>
    </row>
    <row r="7" spans="1:41" customFormat="1" ht="58" x14ac:dyDescent="0.35">
      <c r="A7" s="641"/>
      <c r="B7" s="151" t="s">
        <v>12</v>
      </c>
      <c r="C7" s="152" t="s">
        <v>76</v>
      </c>
      <c r="D7" s="115" t="s">
        <v>167</v>
      </c>
      <c r="E7" s="156" t="s">
        <v>192</v>
      </c>
      <c r="F7" s="151" t="s">
        <v>12</v>
      </c>
      <c r="G7" s="152" t="s">
        <v>76</v>
      </c>
      <c r="H7" s="115" t="s">
        <v>166</v>
      </c>
      <c r="I7" s="156" t="s">
        <v>165</v>
      </c>
      <c r="J7" s="151" t="s">
        <v>12</v>
      </c>
      <c r="K7" s="152" t="s">
        <v>76</v>
      </c>
      <c r="L7" s="115" t="s">
        <v>166</v>
      </c>
      <c r="M7" s="156" t="s">
        <v>165</v>
      </c>
      <c r="N7" s="151" t="s">
        <v>12</v>
      </c>
      <c r="O7" s="152" t="s">
        <v>76</v>
      </c>
      <c r="P7" s="115" t="s">
        <v>166</v>
      </c>
      <c r="Q7" s="156" t="s">
        <v>165</v>
      </c>
      <c r="R7" s="115" t="s">
        <v>12</v>
      </c>
      <c r="S7" s="119" t="s">
        <v>76</v>
      </c>
      <c r="T7" s="115" t="s">
        <v>166</v>
      </c>
      <c r="U7" s="156" t="s">
        <v>165</v>
      </c>
      <c r="V7" s="151" t="s">
        <v>12</v>
      </c>
      <c r="W7" s="152" t="s">
        <v>76</v>
      </c>
      <c r="X7" s="115" t="s">
        <v>168</v>
      </c>
      <c r="Y7" s="156" t="s">
        <v>169</v>
      </c>
      <c r="Z7" s="151" t="s">
        <v>12</v>
      </c>
      <c r="AA7" s="152" t="s">
        <v>76</v>
      </c>
      <c r="AB7" s="115" t="s">
        <v>168</v>
      </c>
      <c r="AC7" s="156" t="s">
        <v>169</v>
      </c>
      <c r="AD7" s="151" t="s">
        <v>12</v>
      </c>
      <c r="AE7" s="152" t="s">
        <v>76</v>
      </c>
      <c r="AF7" s="115" t="s">
        <v>168</v>
      </c>
      <c r="AG7" s="156" t="s">
        <v>169</v>
      </c>
      <c r="AH7" s="151" t="s">
        <v>12</v>
      </c>
      <c r="AI7" s="152" t="s">
        <v>76</v>
      </c>
      <c r="AJ7" s="115" t="s">
        <v>168</v>
      </c>
      <c r="AK7" s="156" t="s">
        <v>169</v>
      </c>
      <c r="AL7" s="115" t="s">
        <v>12</v>
      </c>
      <c r="AM7" s="119" t="s">
        <v>76</v>
      </c>
      <c r="AN7" s="115" t="s">
        <v>168</v>
      </c>
      <c r="AO7" s="156" t="s">
        <v>169</v>
      </c>
    </row>
    <row r="8" spans="1:41" customFormat="1" x14ac:dyDescent="0.35">
      <c r="A8" s="116" t="s">
        <v>19</v>
      </c>
      <c r="B8" s="394">
        <f>('4 Target PNRR Misura 1-2-3'!B8+'5 Target PNRR Misura 4'!B8+'6 Target PNRR Misura 5'!B8)</f>
        <v>0</v>
      </c>
      <c r="C8" s="395">
        <f>('4 Target PNRR Misura 1-2-3'!C8+'5 Target PNRR Misura 4'!C8+'6 Target PNRR Misura 5'!C8)</f>
        <v>0</v>
      </c>
      <c r="D8" s="399"/>
      <c r="E8" s="399"/>
      <c r="F8" s="394">
        <f>('4 Target PNRR Misura 1-2-3'!D8+'5 Target PNRR Misura 4'!D8+'6 Target PNRR Misura 5'!D8)</f>
        <v>0</v>
      </c>
      <c r="G8" s="395">
        <f>('4 Target PNRR Misura 1-2-3'!E8+'5 Target PNRR Misura 4'!E8+'6 Target PNRR Misura 5'!E8)</f>
        <v>0</v>
      </c>
      <c r="H8" s="399"/>
      <c r="I8" s="399"/>
      <c r="J8" s="394">
        <f>'6 Target PNRR Misura 5'!F8</f>
        <v>0</v>
      </c>
      <c r="K8" s="395">
        <f>'6 Target PNRR Misura 5'!G8</f>
        <v>0</v>
      </c>
      <c r="L8" s="401"/>
      <c r="M8" s="402"/>
      <c r="N8" s="394">
        <f>'6 Target PNRR Misura 5'!H8</f>
        <v>0</v>
      </c>
      <c r="O8" s="395">
        <f>'6 Target PNRR Misura 5'!I8</f>
        <v>0</v>
      </c>
      <c r="P8" s="402"/>
      <c r="Q8" s="402"/>
      <c r="R8" s="396">
        <f>SUM(B8,F8,J8,N8)</f>
        <v>0</v>
      </c>
      <c r="S8" s="609">
        <f>SUM(C8,G8,K8,O8)</f>
        <v>0</v>
      </c>
      <c r="T8" s="396">
        <f>SUM(D8,H8,L8,P8)</f>
        <v>0</v>
      </c>
      <c r="U8" s="609">
        <f>SUM(E8,I8,M8,Q8)</f>
        <v>0</v>
      </c>
      <c r="V8" s="394">
        <f>('4 Target PNRR Misura 1-2-3'!B17+'5 Target PNRR Misura 4'!B17+'6 Target PNRR Misura 5'!B20)</f>
        <v>0</v>
      </c>
      <c r="W8" s="395">
        <f>('4 Target PNRR Misura 1-2-3'!C17+'5 Target PNRR Misura 4'!C17+'6 Target PNRR Misura 5'!C20)</f>
        <v>0</v>
      </c>
      <c r="X8" s="405"/>
      <c r="Y8" s="399"/>
      <c r="Z8" s="394">
        <f>('4 Target PNRR Misura 1-2-3'!D17+'5 Target PNRR Misura 4'!D17+'6 Target PNRR Misura 5'!D20)</f>
        <v>0</v>
      </c>
      <c r="AA8" s="395">
        <f>('4 Target PNRR Misura 1-2-3'!E17+'5 Target PNRR Misura 4'!E17+'6 Target PNRR Misura 5'!E20)</f>
        <v>0</v>
      </c>
      <c r="AB8" s="399"/>
      <c r="AC8" s="399"/>
      <c r="AD8" s="394">
        <f>'6 Target PNRR Misura 5'!F20</f>
        <v>0</v>
      </c>
      <c r="AE8" s="395">
        <f>'6 Target PNRR Misura 5'!G20</f>
        <v>0</v>
      </c>
      <c r="AF8" s="401"/>
      <c r="AG8" s="402"/>
      <c r="AH8" s="394">
        <f>'6 Target PNRR Misura 5'!H20</f>
        <v>0</v>
      </c>
      <c r="AI8" s="395">
        <f>'6 Target PNRR Misura 5'!I20</f>
        <v>0</v>
      </c>
      <c r="AJ8" s="402"/>
      <c r="AK8" s="402"/>
      <c r="AL8" s="397">
        <f>(V8+Z8+AD8+AH8)</f>
        <v>0</v>
      </c>
      <c r="AM8" s="607">
        <f>(W8+AA8+AE8+AI8)</f>
        <v>0</v>
      </c>
      <c r="AN8" s="397">
        <f>SUM(X8,AB8,AF8,AJ8)</f>
        <v>0</v>
      </c>
      <c r="AO8" s="607">
        <f>SUM(Y8,AC8,AG8,AK8)</f>
        <v>0</v>
      </c>
    </row>
    <row r="9" spans="1:41" customFormat="1" x14ac:dyDescent="0.35">
      <c r="A9" s="116" t="s">
        <v>20</v>
      </c>
      <c r="B9" s="394">
        <f>('4 Target PNRR Misura 1-2-3'!B9+'5 Target PNRR Misura 4'!B9+'6 Target PNRR Misura 5'!B9)</f>
        <v>0</v>
      </c>
      <c r="C9" s="395">
        <f>('4 Target PNRR Misura 1-2-3'!C9+'5 Target PNRR Misura 4'!C9+'6 Target PNRR Misura 5'!C9)</f>
        <v>0</v>
      </c>
      <c r="D9" s="400"/>
      <c r="E9" s="399"/>
      <c r="F9" s="394">
        <f>('4 Target PNRR Misura 1-2-3'!D9+'5 Target PNRR Misura 4'!D9+'6 Target PNRR Misura 5'!D9)</f>
        <v>0</v>
      </c>
      <c r="G9" s="395">
        <f>('4 Target PNRR Misura 1-2-3'!E9+'5 Target PNRR Misura 4'!E9+'6 Target PNRR Misura 5'!E9)</f>
        <v>0</v>
      </c>
      <c r="H9" s="399"/>
      <c r="I9" s="399"/>
      <c r="J9" s="394">
        <f>'6 Target PNRR Misura 5'!F9</f>
        <v>0</v>
      </c>
      <c r="K9" s="395">
        <f>'6 Target PNRR Misura 5'!G9</f>
        <v>0</v>
      </c>
      <c r="L9" s="403"/>
      <c r="M9" s="404"/>
      <c r="N9" s="394">
        <f>'6 Target PNRR Misura 5'!H9</f>
        <v>0</v>
      </c>
      <c r="O9" s="395">
        <f>'6 Target PNRR Misura 5'!I9</f>
        <v>0</v>
      </c>
      <c r="P9" s="402"/>
      <c r="Q9" s="402"/>
      <c r="R9" s="396">
        <f t="shared" ref="R9:U15" si="0">SUM(B9,F9,J9,N9)</f>
        <v>0</v>
      </c>
      <c r="S9" s="609">
        <f t="shared" si="0"/>
        <v>0</v>
      </c>
      <c r="T9" s="396">
        <f t="shared" si="0"/>
        <v>0</v>
      </c>
      <c r="U9" s="609">
        <f t="shared" si="0"/>
        <v>0</v>
      </c>
      <c r="V9" s="394">
        <f>('4 Target PNRR Misura 1-2-3'!B18+'5 Target PNRR Misura 4'!B18+'6 Target PNRR Misura 5'!B21)</f>
        <v>0</v>
      </c>
      <c r="W9" s="395">
        <f>('4 Target PNRR Misura 1-2-3'!C18+'5 Target PNRR Misura 4'!C18+'6 Target PNRR Misura 5'!C21)</f>
        <v>0</v>
      </c>
      <c r="X9" s="405"/>
      <c r="Y9" s="399"/>
      <c r="Z9" s="394">
        <f>('4 Target PNRR Misura 1-2-3'!D18+'5 Target PNRR Misura 4'!D18+'6 Target PNRR Misura 5'!D21)</f>
        <v>0</v>
      </c>
      <c r="AA9" s="395">
        <f>('4 Target PNRR Misura 1-2-3'!E18+'5 Target PNRR Misura 4'!E18+'6 Target PNRR Misura 5'!E21)</f>
        <v>0</v>
      </c>
      <c r="AB9" s="399"/>
      <c r="AC9" s="399"/>
      <c r="AD9" s="394">
        <f>'6 Target PNRR Misura 5'!F21</f>
        <v>0</v>
      </c>
      <c r="AE9" s="395">
        <f>'6 Target PNRR Misura 5'!G21</f>
        <v>0</v>
      </c>
      <c r="AF9" s="403"/>
      <c r="AG9" s="404"/>
      <c r="AH9" s="394">
        <f>'6 Target PNRR Misura 5'!H21</f>
        <v>0</v>
      </c>
      <c r="AI9" s="395">
        <f>'6 Target PNRR Misura 5'!I21</f>
        <v>0</v>
      </c>
      <c r="AJ9" s="402"/>
      <c r="AK9" s="402"/>
      <c r="AL9" s="397">
        <f t="shared" ref="AL9:AM15" si="1">(V9+Z9+AD9+AH9)</f>
        <v>0</v>
      </c>
      <c r="AM9" s="607">
        <f t="shared" si="1"/>
        <v>0</v>
      </c>
      <c r="AN9" s="397">
        <f t="shared" ref="AN9:AO15" si="2">SUM(X9,AB9,AF9,AJ9)</f>
        <v>0</v>
      </c>
      <c r="AO9" s="607">
        <f t="shared" si="2"/>
        <v>0</v>
      </c>
    </row>
    <row r="10" spans="1:41" customFormat="1" x14ac:dyDescent="0.35">
      <c r="A10" s="116" t="s">
        <v>21</v>
      </c>
      <c r="B10" s="394">
        <f>('4 Target PNRR Misura 1-2-3'!B10+'5 Target PNRR Misura 4'!B10+'6 Target PNRR Misura 5'!B10)</f>
        <v>0</v>
      </c>
      <c r="C10" s="395">
        <f>('4 Target PNRR Misura 1-2-3'!C10+'5 Target PNRR Misura 4'!C10+'6 Target PNRR Misura 5'!C10)</f>
        <v>0</v>
      </c>
      <c r="D10" s="399"/>
      <c r="E10" s="399"/>
      <c r="F10" s="394">
        <f>('4 Target PNRR Misura 1-2-3'!D10+'5 Target PNRR Misura 4'!D10+'6 Target PNRR Misura 5'!D10)</f>
        <v>0</v>
      </c>
      <c r="G10" s="395">
        <f>('4 Target PNRR Misura 1-2-3'!E10+'5 Target PNRR Misura 4'!E10+'6 Target PNRR Misura 5'!E10)</f>
        <v>0</v>
      </c>
      <c r="H10" s="399"/>
      <c r="I10" s="399"/>
      <c r="J10" s="394">
        <f>'6 Target PNRR Misura 5'!F10</f>
        <v>0</v>
      </c>
      <c r="K10" s="395">
        <f>'6 Target PNRR Misura 5'!G10</f>
        <v>0</v>
      </c>
      <c r="L10" s="403"/>
      <c r="M10" s="404"/>
      <c r="N10" s="394">
        <f>'6 Target PNRR Misura 5'!H10</f>
        <v>0</v>
      </c>
      <c r="O10" s="395">
        <f>'6 Target PNRR Misura 5'!I10</f>
        <v>0</v>
      </c>
      <c r="P10" s="402"/>
      <c r="Q10" s="402"/>
      <c r="R10" s="396">
        <f t="shared" si="0"/>
        <v>0</v>
      </c>
      <c r="S10" s="609">
        <f t="shared" si="0"/>
        <v>0</v>
      </c>
      <c r="T10" s="396">
        <f t="shared" si="0"/>
        <v>0</v>
      </c>
      <c r="U10" s="609">
        <f t="shared" si="0"/>
        <v>0</v>
      </c>
      <c r="V10" s="394">
        <f>('4 Target PNRR Misura 1-2-3'!B19+'5 Target PNRR Misura 4'!B19+'6 Target PNRR Misura 5'!B22)</f>
        <v>0</v>
      </c>
      <c r="W10" s="395">
        <f>('4 Target PNRR Misura 1-2-3'!C19+'5 Target PNRR Misura 4'!C19+'6 Target PNRR Misura 5'!C22)</f>
        <v>0</v>
      </c>
      <c r="X10" s="405"/>
      <c r="Y10" s="399"/>
      <c r="Z10" s="394">
        <f>('4 Target PNRR Misura 1-2-3'!D19+'5 Target PNRR Misura 4'!D19+'6 Target PNRR Misura 5'!D22)</f>
        <v>0</v>
      </c>
      <c r="AA10" s="395">
        <f>('4 Target PNRR Misura 1-2-3'!E19+'5 Target PNRR Misura 4'!E19+'6 Target PNRR Misura 5'!E22)</f>
        <v>0</v>
      </c>
      <c r="AB10" s="399"/>
      <c r="AC10" s="399"/>
      <c r="AD10" s="394">
        <f>'6 Target PNRR Misura 5'!F22</f>
        <v>0</v>
      </c>
      <c r="AE10" s="395">
        <f>'6 Target PNRR Misura 5'!G22</f>
        <v>0</v>
      </c>
      <c r="AF10" s="403"/>
      <c r="AG10" s="404"/>
      <c r="AH10" s="394">
        <f>'6 Target PNRR Misura 5'!H22</f>
        <v>0</v>
      </c>
      <c r="AI10" s="395">
        <f>'6 Target PNRR Misura 5'!I22</f>
        <v>0</v>
      </c>
      <c r="AJ10" s="402"/>
      <c r="AK10" s="402"/>
      <c r="AL10" s="397">
        <f t="shared" si="1"/>
        <v>0</v>
      </c>
      <c r="AM10" s="607">
        <f t="shared" si="1"/>
        <v>0</v>
      </c>
      <c r="AN10" s="397">
        <f t="shared" si="2"/>
        <v>0</v>
      </c>
      <c r="AO10" s="607">
        <f t="shared" si="2"/>
        <v>0</v>
      </c>
    </row>
    <row r="11" spans="1:41" customFormat="1" x14ac:dyDescent="0.35">
      <c r="A11" s="116" t="s">
        <v>22</v>
      </c>
      <c r="B11" s="394">
        <f>('4 Target PNRR Misura 1-2-3'!B11+'5 Target PNRR Misura 4'!B11+'6 Target PNRR Misura 5'!B11)</f>
        <v>0</v>
      </c>
      <c r="C11" s="395">
        <f>('4 Target PNRR Misura 1-2-3'!C11+'5 Target PNRR Misura 4'!C11+'6 Target PNRR Misura 5'!C11)</f>
        <v>0</v>
      </c>
      <c r="D11" s="399"/>
      <c r="E11" s="399"/>
      <c r="F11" s="394">
        <f>('4 Target PNRR Misura 1-2-3'!D11+'5 Target PNRR Misura 4'!D11+'6 Target PNRR Misura 5'!D11)</f>
        <v>0</v>
      </c>
      <c r="G11" s="395">
        <f>('4 Target PNRR Misura 1-2-3'!E11+'5 Target PNRR Misura 4'!E11+'6 Target PNRR Misura 5'!E11)</f>
        <v>0</v>
      </c>
      <c r="H11" s="399"/>
      <c r="I11" s="399"/>
      <c r="J11" s="394">
        <f>'6 Target PNRR Misura 5'!F11</f>
        <v>0</v>
      </c>
      <c r="K11" s="395">
        <f>'6 Target PNRR Misura 5'!G11</f>
        <v>0</v>
      </c>
      <c r="L11" s="403"/>
      <c r="M11" s="404"/>
      <c r="N11" s="394">
        <f>'6 Target PNRR Misura 5'!H11</f>
        <v>0</v>
      </c>
      <c r="O11" s="395">
        <f>'6 Target PNRR Misura 5'!I11</f>
        <v>0</v>
      </c>
      <c r="P11" s="402"/>
      <c r="Q11" s="402"/>
      <c r="R11" s="396">
        <f t="shared" si="0"/>
        <v>0</v>
      </c>
      <c r="S11" s="609">
        <f t="shared" si="0"/>
        <v>0</v>
      </c>
      <c r="T11" s="396">
        <f>SUM(D11,H11,L11,P11)</f>
        <v>0</v>
      </c>
      <c r="U11" s="609">
        <f t="shared" si="0"/>
        <v>0</v>
      </c>
      <c r="V11" s="394">
        <f>('4 Target PNRR Misura 1-2-3'!B20+'5 Target PNRR Misura 4'!B20+'6 Target PNRR Misura 5'!B23)</f>
        <v>0</v>
      </c>
      <c r="W11" s="395">
        <f>('4 Target PNRR Misura 1-2-3'!C20+'5 Target PNRR Misura 4'!C20+'6 Target PNRR Misura 5'!C23)</f>
        <v>0</v>
      </c>
      <c r="X11" s="405"/>
      <c r="Y11" s="399"/>
      <c r="Z11" s="394">
        <f>('4 Target PNRR Misura 1-2-3'!D20+'5 Target PNRR Misura 4'!D20+'6 Target PNRR Misura 5'!D23)</f>
        <v>0</v>
      </c>
      <c r="AA11" s="395">
        <f>('4 Target PNRR Misura 1-2-3'!E20+'5 Target PNRR Misura 4'!E20+'6 Target PNRR Misura 5'!E23)</f>
        <v>0</v>
      </c>
      <c r="AB11" s="399"/>
      <c r="AC11" s="399"/>
      <c r="AD11" s="394">
        <f>'6 Target PNRR Misura 5'!F23</f>
        <v>0</v>
      </c>
      <c r="AE11" s="395">
        <f>'6 Target PNRR Misura 5'!G23</f>
        <v>0</v>
      </c>
      <c r="AF11" s="403"/>
      <c r="AG11" s="404"/>
      <c r="AH11" s="394">
        <f>'6 Target PNRR Misura 5'!H23</f>
        <v>0</v>
      </c>
      <c r="AI11" s="395">
        <f>'6 Target PNRR Misura 5'!I23</f>
        <v>0</v>
      </c>
      <c r="AJ11" s="402"/>
      <c r="AK11" s="402"/>
      <c r="AL11" s="397">
        <f t="shared" si="1"/>
        <v>0</v>
      </c>
      <c r="AM11" s="607">
        <f t="shared" si="1"/>
        <v>0</v>
      </c>
      <c r="AN11" s="397">
        <f t="shared" si="2"/>
        <v>0</v>
      </c>
      <c r="AO11" s="607">
        <f t="shared" si="2"/>
        <v>0</v>
      </c>
    </row>
    <row r="12" spans="1:41" customFormat="1" x14ac:dyDescent="0.35">
      <c r="A12" s="116" t="s">
        <v>23</v>
      </c>
      <c r="B12" s="394">
        <f>'6 Target PNRR Misura 5'!B12</f>
        <v>0</v>
      </c>
      <c r="C12" s="395">
        <f>'6 Target PNRR Misura 5'!C12</f>
        <v>0</v>
      </c>
      <c r="D12" s="399"/>
      <c r="E12" s="399"/>
      <c r="F12" s="394">
        <f>'6 Target PNRR Misura 5'!D12</f>
        <v>0</v>
      </c>
      <c r="G12" s="395">
        <f>'6 Target PNRR Misura 5'!E12</f>
        <v>0</v>
      </c>
      <c r="H12" s="399"/>
      <c r="I12" s="399"/>
      <c r="J12" s="394">
        <f>'6 Target PNRR Misura 5'!F12</f>
        <v>0</v>
      </c>
      <c r="K12" s="395">
        <f>'6 Target PNRR Misura 5'!G12</f>
        <v>0</v>
      </c>
      <c r="L12" s="403"/>
      <c r="M12" s="404"/>
      <c r="N12" s="394">
        <f>'6 Target PNRR Misura 5'!H12</f>
        <v>0</v>
      </c>
      <c r="O12" s="395">
        <f>'6 Target PNRR Misura 5'!I12</f>
        <v>0</v>
      </c>
      <c r="P12" s="402"/>
      <c r="Q12" s="402"/>
      <c r="R12" s="396">
        <f t="shared" si="0"/>
        <v>0</v>
      </c>
      <c r="S12" s="609">
        <f t="shared" si="0"/>
        <v>0</v>
      </c>
      <c r="T12" s="396">
        <f t="shared" si="0"/>
        <v>0</v>
      </c>
      <c r="U12" s="609">
        <f>SUM(E12,I12,M12,Q12)</f>
        <v>0</v>
      </c>
      <c r="V12" s="394">
        <f>'6 Target PNRR Misura 5'!B24</f>
        <v>0</v>
      </c>
      <c r="W12" s="395">
        <f>'6 Target PNRR Misura 5'!C24</f>
        <v>0</v>
      </c>
      <c r="X12" s="405"/>
      <c r="Y12" s="399"/>
      <c r="Z12" s="394">
        <f>'6 Target PNRR Misura 5'!D24</f>
        <v>0</v>
      </c>
      <c r="AA12" s="395">
        <f>'6 Target PNRR Misura 5'!E24</f>
        <v>0</v>
      </c>
      <c r="AB12" s="399"/>
      <c r="AC12" s="399"/>
      <c r="AD12" s="394">
        <f>'6 Target PNRR Misura 5'!F24</f>
        <v>0</v>
      </c>
      <c r="AE12" s="395">
        <f>'6 Target PNRR Misura 5'!G24</f>
        <v>0</v>
      </c>
      <c r="AF12" s="403"/>
      <c r="AG12" s="404"/>
      <c r="AH12" s="394">
        <f>'6 Target PNRR Misura 5'!H24</f>
        <v>0</v>
      </c>
      <c r="AI12" s="395">
        <f>'6 Target PNRR Misura 5'!I24</f>
        <v>0</v>
      </c>
      <c r="AJ12" s="402"/>
      <c r="AK12" s="402"/>
      <c r="AL12" s="397">
        <f t="shared" si="1"/>
        <v>0</v>
      </c>
      <c r="AM12" s="607">
        <f t="shared" si="1"/>
        <v>0</v>
      </c>
      <c r="AN12" s="397">
        <f t="shared" si="2"/>
        <v>0</v>
      </c>
      <c r="AO12" s="607">
        <f t="shared" si="2"/>
        <v>0</v>
      </c>
    </row>
    <row r="13" spans="1:41" customFormat="1" ht="43.5" x14ac:dyDescent="0.35">
      <c r="A13" s="118" t="s">
        <v>90</v>
      </c>
      <c r="B13" s="394">
        <f>'6 Target PNRR Misura 5'!B13</f>
        <v>0</v>
      </c>
      <c r="C13" s="395">
        <f>'6 Target PNRR Misura 5'!C13</f>
        <v>0</v>
      </c>
      <c r="D13" s="399"/>
      <c r="E13" s="399"/>
      <c r="F13" s="394">
        <f>'6 Target PNRR Misura 5'!D13</f>
        <v>0</v>
      </c>
      <c r="G13" s="395">
        <f>'6 Target PNRR Misura 5'!E13</f>
        <v>0</v>
      </c>
      <c r="H13" s="399"/>
      <c r="I13" s="399"/>
      <c r="J13" s="394">
        <f>'6 Target PNRR Misura 5'!F13</f>
        <v>0</v>
      </c>
      <c r="K13" s="395">
        <f>'6 Target PNRR Misura 5'!G13</f>
        <v>0</v>
      </c>
      <c r="L13" s="403"/>
      <c r="M13" s="404"/>
      <c r="N13" s="394">
        <f>'6 Target PNRR Misura 5'!H13</f>
        <v>0</v>
      </c>
      <c r="O13" s="395">
        <f>'6 Target PNRR Misura 5'!I13</f>
        <v>0</v>
      </c>
      <c r="P13" s="402"/>
      <c r="Q13" s="402"/>
      <c r="R13" s="396">
        <f t="shared" si="0"/>
        <v>0</v>
      </c>
      <c r="S13" s="609">
        <f t="shared" si="0"/>
        <v>0</v>
      </c>
      <c r="T13" s="396">
        <f t="shared" si="0"/>
        <v>0</v>
      </c>
      <c r="U13" s="609">
        <f t="shared" si="0"/>
        <v>0</v>
      </c>
      <c r="V13" s="394">
        <f>'6 Target PNRR Misura 5'!B24</f>
        <v>0</v>
      </c>
      <c r="W13" s="395">
        <f>'6 Target PNRR Misura 5'!C24</f>
        <v>0</v>
      </c>
      <c r="X13" s="405"/>
      <c r="Y13" s="399"/>
      <c r="Z13" s="394">
        <f>'6 Target PNRR Misura 5'!D25</f>
        <v>0</v>
      </c>
      <c r="AA13" s="395">
        <f>'6 Target PNRR Misura 5'!E25</f>
        <v>0</v>
      </c>
      <c r="AB13" s="399"/>
      <c r="AC13" s="399"/>
      <c r="AD13" s="394">
        <f>'6 Target PNRR Misura 5'!F25</f>
        <v>0</v>
      </c>
      <c r="AE13" s="395">
        <f>'6 Target PNRR Misura 5'!G25</f>
        <v>0</v>
      </c>
      <c r="AF13" s="403"/>
      <c r="AG13" s="404"/>
      <c r="AH13" s="394">
        <f>'6 Target PNRR Misura 5'!H25</f>
        <v>0</v>
      </c>
      <c r="AI13" s="395">
        <f>'6 Target PNRR Misura 5'!I25</f>
        <v>0</v>
      </c>
      <c r="AJ13" s="402"/>
      <c r="AK13" s="402"/>
      <c r="AL13" s="397">
        <f t="shared" si="1"/>
        <v>0</v>
      </c>
      <c r="AM13" s="607">
        <f t="shared" si="1"/>
        <v>0</v>
      </c>
      <c r="AN13" s="397">
        <f t="shared" si="2"/>
        <v>0</v>
      </c>
      <c r="AO13" s="607">
        <f t="shared" si="2"/>
        <v>0</v>
      </c>
    </row>
    <row r="14" spans="1:41" customFormat="1" ht="43.5" x14ac:dyDescent="0.35">
      <c r="A14" s="118" t="s">
        <v>28</v>
      </c>
      <c r="B14" s="394">
        <f>'6 Target PNRR Misura 5'!B14</f>
        <v>0</v>
      </c>
      <c r="C14" s="395">
        <f>'6 Target PNRR Misura 5'!C14</f>
        <v>0</v>
      </c>
      <c r="D14" s="399"/>
      <c r="E14" s="399"/>
      <c r="F14" s="394">
        <f>'6 Target PNRR Misura 5'!D14</f>
        <v>0</v>
      </c>
      <c r="G14" s="395">
        <f>'6 Target PNRR Misura 5'!E14</f>
        <v>0</v>
      </c>
      <c r="H14" s="399"/>
      <c r="I14" s="399"/>
      <c r="J14" s="394">
        <f>'6 Target PNRR Misura 5'!F14</f>
        <v>0</v>
      </c>
      <c r="K14" s="395">
        <f>'6 Target PNRR Misura 5'!G14</f>
        <v>0</v>
      </c>
      <c r="L14" s="403"/>
      <c r="M14" s="404"/>
      <c r="N14" s="394">
        <f>'6 Target PNRR Misura 5'!H14</f>
        <v>0</v>
      </c>
      <c r="O14" s="395">
        <f>'6 Target PNRR Misura 5'!I14</f>
        <v>0</v>
      </c>
      <c r="P14" s="402"/>
      <c r="Q14" s="402"/>
      <c r="R14" s="396">
        <f t="shared" si="0"/>
        <v>0</v>
      </c>
      <c r="S14" s="609">
        <f t="shared" si="0"/>
        <v>0</v>
      </c>
      <c r="T14" s="396">
        <f t="shared" si="0"/>
        <v>0</v>
      </c>
      <c r="U14" s="609">
        <f t="shared" si="0"/>
        <v>0</v>
      </c>
      <c r="V14" s="394">
        <f>'6 Target PNRR Misura 5'!B25</f>
        <v>0</v>
      </c>
      <c r="W14" s="395">
        <f>'6 Target PNRR Misura 5'!C25</f>
        <v>0</v>
      </c>
      <c r="X14" s="405"/>
      <c r="Y14" s="399"/>
      <c r="Z14" s="394">
        <f>'6 Target PNRR Misura 5'!D26</f>
        <v>0</v>
      </c>
      <c r="AA14" s="395">
        <f>'6 Target PNRR Misura 5'!E26</f>
        <v>0</v>
      </c>
      <c r="AB14" s="399"/>
      <c r="AC14" s="399"/>
      <c r="AD14" s="394">
        <f>'6 Target PNRR Misura 5'!F26</f>
        <v>0</v>
      </c>
      <c r="AE14" s="395">
        <f>'6 Target PNRR Misura 5'!G26</f>
        <v>0</v>
      </c>
      <c r="AF14" s="403"/>
      <c r="AG14" s="404"/>
      <c r="AH14" s="394">
        <f>'6 Target PNRR Misura 5'!H26</f>
        <v>0</v>
      </c>
      <c r="AI14" s="395">
        <f>'6 Target PNRR Misura 5'!I26</f>
        <v>0</v>
      </c>
      <c r="AJ14" s="402"/>
      <c r="AK14" s="402"/>
      <c r="AL14" s="397">
        <f t="shared" si="1"/>
        <v>0</v>
      </c>
      <c r="AM14" s="607">
        <f t="shared" si="1"/>
        <v>0</v>
      </c>
      <c r="AN14" s="397">
        <f t="shared" si="2"/>
        <v>0</v>
      </c>
      <c r="AO14" s="607">
        <f t="shared" si="2"/>
        <v>0</v>
      </c>
    </row>
    <row r="15" spans="1:41" customFormat="1" ht="29" x14ac:dyDescent="0.35">
      <c r="A15" s="118" t="s">
        <v>673</v>
      </c>
      <c r="B15" s="394">
        <f>'7 Target PNRR Misura 6'!B10</f>
        <v>0</v>
      </c>
      <c r="C15" s="394">
        <f>'7 Target PNRR Misura 6'!C10</f>
        <v>0</v>
      </c>
      <c r="D15" s="399"/>
      <c r="E15" s="399"/>
      <c r="F15" s="394">
        <f>'7 Target PNRR Misura 6'!D10</f>
        <v>0</v>
      </c>
      <c r="G15" s="395">
        <f>'7 Target PNRR Misura 6'!E10</f>
        <v>0</v>
      </c>
      <c r="H15" s="399"/>
      <c r="I15" s="399"/>
      <c r="J15" s="394">
        <f>'7 Target PNRR Misura 6'!F10</f>
        <v>0</v>
      </c>
      <c r="K15" s="394">
        <f>'7 Target PNRR Misura 6'!G10</f>
        <v>0</v>
      </c>
      <c r="L15" s="403"/>
      <c r="M15" s="404"/>
      <c r="N15" s="394">
        <f>'7 Target PNRR Misura 6'!H10</f>
        <v>0</v>
      </c>
      <c r="O15" s="395">
        <f>'7 Target PNRR Misura 6'!I10</f>
        <v>0</v>
      </c>
      <c r="P15" s="402"/>
      <c r="Q15" s="402"/>
      <c r="R15" s="396">
        <f>SUM(B15,F15,J15,N15)</f>
        <v>0</v>
      </c>
      <c r="S15" s="609">
        <f t="shared" si="0"/>
        <v>0</v>
      </c>
      <c r="T15" s="396">
        <f t="shared" si="0"/>
        <v>0</v>
      </c>
      <c r="U15" s="609">
        <f t="shared" si="0"/>
        <v>0</v>
      </c>
      <c r="V15" s="394">
        <f>+'7 Target PNRR Misura 6'!B18</f>
        <v>0</v>
      </c>
      <c r="W15" s="395">
        <f>+'7 Target PNRR Misura 6'!C18</f>
        <v>0</v>
      </c>
      <c r="X15" s="405"/>
      <c r="Y15" s="399"/>
      <c r="Z15" s="395">
        <f>+'7 Target PNRR Misura 6'!D18</f>
        <v>0</v>
      </c>
      <c r="AA15" s="395">
        <f>+'7 Target PNRR Misura 6'!E18</f>
        <v>0</v>
      </c>
      <c r="AB15" s="399"/>
      <c r="AC15" s="399"/>
      <c r="AD15" s="394">
        <f>'7 Target PNRR Misura 6'!F18</f>
        <v>0</v>
      </c>
      <c r="AE15" s="395">
        <f>'7 Target PNRR Misura 6'!G18</f>
        <v>0</v>
      </c>
      <c r="AF15" s="403"/>
      <c r="AG15" s="404"/>
      <c r="AH15" s="394">
        <f>'7 Target PNRR Misura 6'!H18</f>
        <v>0</v>
      </c>
      <c r="AI15" s="395">
        <f>'7 Target PNRR Misura 6'!I18</f>
        <v>0</v>
      </c>
      <c r="AJ15" s="402"/>
      <c r="AK15" s="402"/>
      <c r="AL15" s="397">
        <f>(V15+Z15+AD15+AH15)</f>
        <v>0</v>
      </c>
      <c r="AM15" s="607">
        <f t="shared" si="1"/>
        <v>0</v>
      </c>
      <c r="AN15" s="397">
        <f>SUM(X15,AB15,AF15,AJ15)</f>
        <v>0</v>
      </c>
      <c r="AO15" s="607">
        <f t="shared" si="2"/>
        <v>0</v>
      </c>
    </row>
    <row r="16" spans="1:41" customFormat="1" x14ac:dyDescent="0.35">
      <c r="A16" s="117" t="s">
        <v>34</v>
      </c>
      <c r="B16" s="398">
        <f t="shared" ref="B16:AO16" si="3">SUM(B8:B15)</f>
        <v>0</v>
      </c>
      <c r="C16" s="398">
        <f t="shared" si="3"/>
        <v>0</v>
      </c>
      <c r="D16" s="398">
        <f t="shared" si="3"/>
        <v>0</v>
      </c>
      <c r="E16" s="398">
        <f t="shared" si="3"/>
        <v>0</v>
      </c>
      <c r="F16" s="398">
        <f t="shared" si="3"/>
        <v>0</v>
      </c>
      <c r="G16" s="398">
        <f t="shared" si="3"/>
        <v>0</v>
      </c>
      <c r="H16" s="398">
        <f t="shared" si="3"/>
        <v>0</v>
      </c>
      <c r="I16" s="398">
        <f t="shared" si="3"/>
        <v>0</v>
      </c>
      <c r="J16" s="398">
        <f t="shared" si="3"/>
        <v>0</v>
      </c>
      <c r="K16" s="398">
        <f t="shared" si="3"/>
        <v>0</v>
      </c>
      <c r="L16" s="398">
        <f t="shared" si="3"/>
        <v>0</v>
      </c>
      <c r="M16" s="398">
        <f t="shared" si="3"/>
        <v>0</v>
      </c>
      <c r="N16" s="398">
        <f t="shared" si="3"/>
        <v>0</v>
      </c>
      <c r="O16" s="608">
        <f t="shared" si="3"/>
        <v>0</v>
      </c>
      <c r="P16" s="398">
        <f t="shared" si="3"/>
        <v>0</v>
      </c>
      <c r="Q16" s="398">
        <f t="shared" si="3"/>
        <v>0</v>
      </c>
      <c r="R16" s="398">
        <f t="shared" si="3"/>
        <v>0</v>
      </c>
      <c r="S16" s="608">
        <f t="shared" si="3"/>
        <v>0</v>
      </c>
      <c r="T16" s="398">
        <f t="shared" si="3"/>
        <v>0</v>
      </c>
      <c r="U16" s="608">
        <f t="shared" si="3"/>
        <v>0</v>
      </c>
      <c r="V16" s="398">
        <f t="shared" si="3"/>
        <v>0</v>
      </c>
      <c r="W16" s="398">
        <f t="shared" si="3"/>
        <v>0</v>
      </c>
      <c r="X16" s="398">
        <f t="shared" si="3"/>
        <v>0</v>
      </c>
      <c r="Y16" s="398">
        <f t="shared" si="3"/>
        <v>0</v>
      </c>
      <c r="Z16" s="398">
        <f t="shared" si="3"/>
        <v>0</v>
      </c>
      <c r="AA16" s="398">
        <f t="shared" si="3"/>
        <v>0</v>
      </c>
      <c r="AB16" s="398">
        <f t="shared" si="3"/>
        <v>0</v>
      </c>
      <c r="AC16" s="398">
        <f t="shared" si="3"/>
        <v>0</v>
      </c>
      <c r="AD16" s="398">
        <f t="shared" si="3"/>
        <v>0</v>
      </c>
      <c r="AE16" s="398">
        <f t="shared" si="3"/>
        <v>0</v>
      </c>
      <c r="AF16" s="398">
        <f t="shared" si="3"/>
        <v>0</v>
      </c>
      <c r="AG16" s="398">
        <f t="shared" si="3"/>
        <v>0</v>
      </c>
      <c r="AH16" s="398">
        <f t="shared" si="3"/>
        <v>0</v>
      </c>
      <c r="AI16" s="398">
        <f t="shared" si="3"/>
        <v>0</v>
      </c>
      <c r="AJ16" s="398">
        <f t="shared" si="3"/>
        <v>0</v>
      </c>
      <c r="AK16" s="398">
        <f t="shared" si="3"/>
        <v>0</v>
      </c>
      <c r="AL16" s="398">
        <f t="shared" si="3"/>
        <v>0</v>
      </c>
      <c r="AM16" s="608">
        <f t="shared" si="3"/>
        <v>0</v>
      </c>
      <c r="AN16" s="398">
        <f t="shared" si="3"/>
        <v>0</v>
      </c>
      <c r="AO16" s="608">
        <f t="shared" si="3"/>
        <v>0</v>
      </c>
    </row>
    <row r="17" spans="1:41" x14ac:dyDescent="0.35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87"/>
    </row>
    <row r="18" spans="1:41" s="165" customFormat="1" ht="28" customHeight="1" x14ac:dyDescent="0.35">
      <c r="A18" s="1032" t="s">
        <v>684</v>
      </c>
      <c r="B18" s="1033"/>
      <c r="C18" s="1033"/>
      <c r="D18" s="1033"/>
      <c r="E18" s="1033"/>
      <c r="F18" s="1033"/>
      <c r="G18" s="1033"/>
      <c r="H18" s="1033"/>
      <c r="I18" s="1033"/>
      <c r="J18" s="1033"/>
      <c r="K18" s="1033"/>
      <c r="L18" s="1033"/>
      <c r="M18" s="1033"/>
      <c r="N18" s="1033"/>
      <c r="O18" s="1033"/>
      <c r="P18" s="1033"/>
      <c r="Q18" s="1033"/>
      <c r="R18" s="1033"/>
      <c r="S18" s="1034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3"/>
    </row>
    <row r="19" spans="1:41" s="165" customFormat="1" ht="28" customHeight="1" x14ac:dyDescent="0.35">
      <c r="A19" s="1029" t="s">
        <v>656</v>
      </c>
      <c r="B19" s="1030"/>
      <c r="C19" s="1030"/>
      <c r="D19" s="1030"/>
      <c r="E19" s="1030"/>
      <c r="F19" s="1030"/>
      <c r="G19" s="1030"/>
      <c r="H19" s="1030"/>
      <c r="I19" s="1030"/>
      <c r="J19" s="1030"/>
      <c r="K19" s="1030"/>
      <c r="L19" s="1030"/>
      <c r="M19" s="1030"/>
      <c r="N19" s="1030"/>
      <c r="O19" s="1030"/>
      <c r="P19" s="1030"/>
      <c r="Q19" s="1030"/>
      <c r="R19" s="1030"/>
      <c r="S19" s="1031"/>
      <c r="T19" s="167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3"/>
    </row>
    <row r="20" spans="1:41" s="165" customFormat="1" ht="36.5" customHeight="1" x14ac:dyDescent="0.35">
      <c r="A20" s="1029" t="s">
        <v>657</v>
      </c>
      <c r="B20" s="1030"/>
      <c r="C20" s="1030"/>
      <c r="D20" s="1030"/>
      <c r="E20" s="1030"/>
      <c r="F20" s="1030"/>
      <c r="G20" s="1030"/>
      <c r="H20" s="1030"/>
      <c r="I20" s="1030"/>
      <c r="J20" s="1030"/>
      <c r="K20" s="1030"/>
      <c r="L20" s="1030"/>
      <c r="M20" s="1030"/>
      <c r="N20" s="1030"/>
      <c r="O20" s="1030"/>
      <c r="P20" s="1030"/>
      <c r="Q20" s="1030"/>
      <c r="R20" s="1030"/>
      <c r="S20" s="1031"/>
      <c r="T20" s="167"/>
      <c r="AO20" s="262"/>
    </row>
    <row r="21" spans="1:41" s="165" customFormat="1" ht="20.5" customHeight="1" x14ac:dyDescent="0.35">
      <c r="A21" s="742" t="s">
        <v>655</v>
      </c>
      <c r="B21" s="743"/>
      <c r="C21" s="743"/>
      <c r="D21" s="743"/>
      <c r="E21" s="743"/>
      <c r="F21" s="743"/>
      <c r="G21" s="743"/>
      <c r="H21" s="743"/>
      <c r="I21" s="743"/>
      <c r="J21" s="743"/>
      <c r="K21" s="743"/>
      <c r="L21" s="743"/>
      <c r="M21" s="743"/>
      <c r="N21" s="743"/>
      <c r="O21" s="743"/>
      <c r="P21" s="743"/>
      <c r="Q21" s="743"/>
      <c r="R21" s="743"/>
      <c r="S21" s="744"/>
      <c r="T21" s="267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3"/>
    </row>
  </sheetData>
  <sheetProtection algorithmName="SHA-512" hashValue="FIzJXNXYs/JaxDod95wP3sWffe6ma4qOl9XRS+LbksaD1OEcahZdriYObsNl3NoHhFbFsbkgI/NhQybBONizHg==" saltValue="n9jfkKteoguuzFoRYUNNpg==" spinCount="100000" sheet="1" selectLockedCells="1"/>
  <mergeCells count="22">
    <mergeCell ref="A1:AO1"/>
    <mergeCell ref="A2:AO2"/>
    <mergeCell ref="A3:AO3"/>
    <mergeCell ref="A4:A7"/>
    <mergeCell ref="B4:U4"/>
    <mergeCell ref="V4:AO4"/>
    <mergeCell ref="B5:U5"/>
    <mergeCell ref="V5:AO5"/>
    <mergeCell ref="B6:E6"/>
    <mergeCell ref="AL6:AO6"/>
    <mergeCell ref="AD6:AG6"/>
    <mergeCell ref="AH6:AK6"/>
    <mergeCell ref="F6:I6"/>
    <mergeCell ref="J6:M6"/>
    <mergeCell ref="N6:Q6"/>
    <mergeCell ref="R6:U6"/>
    <mergeCell ref="Z6:AC6"/>
    <mergeCell ref="V6:Y6"/>
    <mergeCell ref="A20:S20"/>
    <mergeCell ref="A18:S18"/>
    <mergeCell ref="A21:S21"/>
    <mergeCell ref="A19:S19"/>
  </mergeCells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Footer>Pagina &amp;P&amp;R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0A52-89E5-4241-A6B6-3F6FB7912B3C}">
  <sheetPr>
    <tabColor theme="8" tint="0.79998168889431442"/>
    <pageSetUpPr fitToPage="1"/>
  </sheetPr>
  <dimension ref="A1:G22"/>
  <sheetViews>
    <sheetView zoomScale="83" workbookViewId="0">
      <selection activeCell="A3" sqref="A3:A4"/>
    </sheetView>
  </sheetViews>
  <sheetFormatPr defaultRowHeight="14.5" x14ac:dyDescent="0.35"/>
  <cols>
    <col min="1" max="1" width="114.90625" customWidth="1"/>
    <col min="2" max="7" width="8.81640625" style="158"/>
  </cols>
  <sheetData>
    <row r="1" spans="1:4" ht="31" x14ac:dyDescent="0.7">
      <c r="A1" s="248" t="s">
        <v>589</v>
      </c>
    </row>
    <row r="2" spans="1:4" ht="28.5" x14ac:dyDescent="0.65">
      <c r="A2" s="599" t="str">
        <f>+Frontespizio!A5</f>
        <v>Inserire denominazione Regione</v>
      </c>
    </row>
    <row r="3" spans="1:4" ht="14.5" customHeight="1" x14ac:dyDescent="0.35">
      <c r="A3" s="1045" t="s">
        <v>666</v>
      </c>
      <c r="B3" s="1047"/>
      <c r="C3" s="1047"/>
      <c r="D3" s="1047"/>
    </row>
    <row r="4" spans="1:4" ht="351.4" customHeight="1" x14ac:dyDescent="0.35">
      <c r="A4" s="1046"/>
      <c r="B4" s="1047"/>
      <c r="C4" s="1047"/>
      <c r="D4" s="1047"/>
    </row>
    <row r="5" spans="1:4" s="158" customFormat="1" x14ac:dyDescent="0.35"/>
    <row r="6" spans="1:4" s="158" customFormat="1" x14ac:dyDescent="0.35"/>
    <row r="7" spans="1:4" s="158" customFormat="1" x14ac:dyDescent="0.35"/>
    <row r="8" spans="1:4" s="158" customFormat="1" x14ac:dyDescent="0.35"/>
    <row r="9" spans="1:4" s="158" customFormat="1" x14ac:dyDescent="0.35"/>
    <row r="10" spans="1:4" s="158" customFormat="1" x14ac:dyDescent="0.35"/>
    <row r="11" spans="1:4" s="158" customFormat="1" x14ac:dyDescent="0.35"/>
    <row r="12" spans="1:4" s="158" customFormat="1" x14ac:dyDescent="0.35"/>
    <row r="13" spans="1:4" s="158" customFormat="1" x14ac:dyDescent="0.35"/>
    <row r="14" spans="1:4" s="158" customFormat="1" x14ac:dyDescent="0.35"/>
    <row r="15" spans="1:4" s="158" customFormat="1" x14ac:dyDescent="0.35"/>
    <row r="16" spans="1:4" s="158" customFormat="1" x14ac:dyDescent="0.35"/>
    <row r="17" s="158" customFormat="1" x14ac:dyDescent="0.35"/>
    <row r="18" s="158" customFormat="1" x14ac:dyDescent="0.35"/>
    <row r="19" s="158" customFormat="1" x14ac:dyDescent="0.35"/>
    <row r="20" s="158" customFormat="1" x14ac:dyDescent="0.35"/>
    <row r="21" s="158" customFormat="1" x14ac:dyDescent="0.35"/>
    <row r="22" s="158" customFormat="1" x14ac:dyDescent="0.35"/>
  </sheetData>
  <sheetProtection algorithmName="SHA-512" hashValue="6Ln+x5CRMo3ShXBUF9WYeRmYkW6EBTJUK8A36OThhzre00TSujwQeOtBJyr+IGrlwEwrhfmVx86I/wIMmAYA1Q==" saltValue="UgrOUhRQSnqshx3bxRoGmA==" spinCount="100000" sheet="1" selectLockedCells="1"/>
  <mergeCells count="4"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Pagina &amp;P&amp;R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5B82-64B9-48D9-9664-0595FEE8833B}">
  <sheetPr>
    <pageSetUpPr fitToPage="1"/>
  </sheetPr>
  <dimension ref="A1:D16"/>
  <sheetViews>
    <sheetView zoomScale="105" zoomScaleNormal="105" workbookViewId="0">
      <selection activeCell="B13" sqref="B13"/>
    </sheetView>
  </sheetViews>
  <sheetFormatPr defaultColWidth="8.81640625" defaultRowHeight="13" x14ac:dyDescent="0.3"/>
  <cols>
    <col min="1" max="1" width="70.81640625" style="93" customWidth="1"/>
    <col min="2" max="2" width="50" style="93" customWidth="1"/>
    <col min="3" max="3" width="3.453125" style="93" customWidth="1"/>
    <col min="4" max="4" width="52" style="93" customWidth="1"/>
    <col min="5" max="16384" width="8.81640625" style="93"/>
  </cols>
  <sheetData>
    <row r="1" spans="1:4" ht="15.65" customHeight="1" thickBot="1" x14ac:dyDescent="0.4">
      <c r="A1" s="283" t="s">
        <v>101</v>
      </c>
    </row>
    <row r="2" spans="1:4" ht="6.75" customHeight="1" thickBot="1" x14ac:dyDescent="0.35"/>
    <row r="3" spans="1:4" ht="20" customHeight="1" thickBot="1" x14ac:dyDescent="0.35">
      <c r="A3" s="284" t="s">
        <v>102</v>
      </c>
      <c r="B3" s="285" t="str">
        <f>+Frontespizio!A5</f>
        <v>Inserire denominazione Regione</v>
      </c>
    </row>
    <row r="4" spans="1:4" ht="8.25" customHeight="1" thickBot="1" x14ac:dyDescent="0.4">
      <c r="A4" s="94"/>
      <c r="B4" s="94"/>
    </row>
    <row r="5" spans="1:4" ht="26.5" customHeight="1" thickBot="1" x14ac:dyDescent="0.35">
      <c r="A5" s="637" t="s">
        <v>103</v>
      </c>
      <c r="B5" s="638"/>
      <c r="D5" s="95"/>
    </row>
    <row r="6" spans="1:4" ht="12" customHeight="1" thickBot="1" x14ac:dyDescent="0.4">
      <c r="A6" s="96"/>
      <c r="B6" s="94"/>
      <c r="D6" s="95"/>
    </row>
    <row r="7" spans="1:4" ht="21.25" customHeight="1" thickBot="1" x14ac:dyDescent="0.35">
      <c r="A7" s="280" t="s">
        <v>104</v>
      </c>
      <c r="B7" s="281"/>
      <c r="D7" s="95"/>
    </row>
    <row r="8" spans="1:4" ht="13.5" customHeight="1" thickBot="1" x14ac:dyDescent="0.4">
      <c r="A8" s="97"/>
      <c r="B8" s="94"/>
      <c r="D8" s="95"/>
    </row>
    <row r="9" spans="1:4" ht="18.649999999999999" customHeight="1" thickBot="1" x14ac:dyDescent="0.35">
      <c r="A9" s="280" t="s">
        <v>105</v>
      </c>
      <c r="B9" s="282"/>
      <c r="D9" s="95"/>
    </row>
    <row r="10" spans="1:4" ht="12" customHeight="1" thickBot="1" x14ac:dyDescent="0.4">
      <c r="A10" s="97"/>
      <c r="B10" s="94"/>
      <c r="D10" s="95"/>
    </row>
    <row r="11" spans="1:4" ht="15" customHeight="1" thickBot="1" x14ac:dyDescent="0.35">
      <c r="A11" s="280" t="s">
        <v>106</v>
      </c>
      <c r="B11" s="281"/>
      <c r="D11" s="95"/>
    </row>
    <row r="12" spans="1:4" ht="15" thickBot="1" x14ac:dyDescent="0.4">
      <c r="A12" s="97"/>
      <c r="B12" s="94"/>
      <c r="D12" s="95"/>
    </row>
    <row r="13" spans="1:4" ht="36.75" customHeight="1" thickBot="1" x14ac:dyDescent="0.35">
      <c r="A13" s="98" t="s">
        <v>107</v>
      </c>
      <c r="B13" s="281"/>
      <c r="D13" s="95"/>
    </row>
    <row r="14" spans="1:4" x14ac:dyDescent="0.3">
      <c r="A14" s="99"/>
      <c r="D14" s="95"/>
    </row>
    <row r="15" spans="1:4" x14ac:dyDescent="0.3">
      <c r="A15" s="99"/>
      <c r="D15" s="95"/>
    </row>
    <row r="16" spans="1:4" x14ac:dyDescent="0.3">
      <c r="A16" s="99"/>
      <c r="D16" s="95"/>
    </row>
  </sheetData>
  <sheetProtection algorithmName="SHA-512" hashValue="NVzX1KmOaMifxPazlTlRYlX4sENqeezVYtUh9NDzjCPdcbGFhbKAo4ry2orft8eTeBVAcK6ejbioz92kNBdY/w==" saltValue="NT/iUXebAo85cVbAy4LoGg==" spinCount="100000" sheet="1" selectLockedCells="1"/>
  <mergeCells count="1">
    <mergeCell ref="A5:B5"/>
  </mergeCells>
  <pageMargins left="0.70866141732283472" right="0.70866141732283472" top="0.74803149606299213" bottom="0.74803149606299213" header="0.31496062992125984" footer="0.31496062992125984"/>
  <pageSetup paperSize="8" firstPageNumber="0" orientation="landscape" r:id="rId1"/>
  <headerFooter>
    <oddFooter>Pagina &amp;P&amp;R</oddFooter>
  </headerFooter>
  <ignoredErrors>
    <ignoredError sqref="B3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47C25-2AFE-4ED7-A0AF-D73CAE7AEAFE}">
  <sheetPr>
    <pageSetUpPr fitToPage="1"/>
  </sheetPr>
  <dimension ref="A1:X109"/>
  <sheetViews>
    <sheetView topLeftCell="O1" zoomScale="90" zoomScaleNormal="90" workbookViewId="0">
      <selection activeCell="B5" sqref="B5"/>
    </sheetView>
  </sheetViews>
  <sheetFormatPr defaultColWidth="17.453125" defaultRowHeight="58.25" customHeight="1" x14ac:dyDescent="0.35"/>
  <cols>
    <col min="1" max="2" width="17.453125" style="4"/>
    <col min="3" max="3" width="25.453125" style="4" customWidth="1"/>
    <col min="4" max="6" width="17.453125" style="4"/>
    <col min="7" max="7" width="29.81640625" style="4" customWidth="1"/>
    <col min="8" max="10" width="17.453125" style="4"/>
    <col min="11" max="11" width="30.81640625" style="173" customWidth="1"/>
    <col min="12" max="12" width="25" style="25" hidden="1" customWidth="1"/>
    <col min="13" max="13" width="29.1796875" style="183" hidden="1" customWidth="1"/>
    <col min="14" max="14" width="26.453125" style="183" hidden="1" customWidth="1"/>
    <col min="15" max="15" width="17.453125" style="4"/>
    <col min="16" max="16" width="44.54296875" style="4" customWidth="1"/>
    <col min="17" max="16384" width="17.453125" style="4"/>
  </cols>
  <sheetData>
    <row r="1" spans="1:24" s="165" customFormat="1" ht="58.25" customHeight="1" x14ac:dyDescent="0.35">
      <c r="A1" s="162" t="s">
        <v>203</v>
      </c>
      <c r="B1" s="162" t="s">
        <v>203</v>
      </c>
      <c r="C1" s="163" t="s">
        <v>204</v>
      </c>
      <c r="D1" s="164" t="s">
        <v>205</v>
      </c>
      <c r="E1" s="1048" t="s">
        <v>206</v>
      </c>
      <c r="F1" s="1049"/>
      <c r="G1" s="1049"/>
      <c r="H1" s="1049"/>
      <c r="I1" s="1049"/>
      <c r="J1" s="1049"/>
      <c r="K1" s="1049"/>
      <c r="L1" s="1049"/>
      <c r="M1" s="1049"/>
      <c r="N1" s="1049"/>
      <c r="O1" s="1049"/>
      <c r="P1" s="1049"/>
      <c r="S1" s="16" t="s">
        <v>55</v>
      </c>
    </row>
    <row r="2" spans="1:24" s="170" customFormat="1" ht="58.25" customHeight="1" x14ac:dyDescent="0.35">
      <c r="A2" s="166" t="s">
        <v>207</v>
      </c>
      <c r="B2" s="166" t="s">
        <v>208</v>
      </c>
      <c r="C2" s="166" t="s">
        <v>209</v>
      </c>
      <c r="D2" s="166" t="s">
        <v>210</v>
      </c>
      <c r="E2" s="167" t="s">
        <v>211</v>
      </c>
      <c r="F2" s="167" t="s">
        <v>212</v>
      </c>
      <c r="G2" s="167" t="s">
        <v>213</v>
      </c>
      <c r="H2" s="167" t="s">
        <v>214</v>
      </c>
      <c r="I2" s="167" t="s">
        <v>215</v>
      </c>
      <c r="J2" s="167" t="s">
        <v>216</v>
      </c>
      <c r="K2" s="167" t="s">
        <v>217</v>
      </c>
      <c r="L2" s="168" t="s">
        <v>218</v>
      </c>
      <c r="M2" s="168" t="s">
        <v>219</v>
      </c>
      <c r="N2" s="168" t="s">
        <v>220</v>
      </c>
      <c r="O2" s="167" t="s">
        <v>221</v>
      </c>
      <c r="P2" s="169" t="s">
        <v>222</v>
      </c>
      <c r="S2" s="171" t="s">
        <v>42</v>
      </c>
    </row>
    <row r="3" spans="1:24" s="11" customFormat="1" ht="58.25" customHeight="1" x14ac:dyDescent="0.35">
      <c r="A3" s="172" t="s">
        <v>223</v>
      </c>
      <c r="B3" s="172" t="s">
        <v>224</v>
      </c>
      <c r="C3" s="173" t="s">
        <v>225</v>
      </c>
      <c r="D3" s="172" t="s">
        <v>226</v>
      </c>
      <c r="E3" s="172" t="s">
        <v>1</v>
      </c>
      <c r="F3" s="173" t="s">
        <v>2</v>
      </c>
      <c r="G3" s="4" t="s">
        <v>227</v>
      </c>
      <c r="H3" s="173" t="s">
        <v>42</v>
      </c>
      <c r="I3" s="173" t="s">
        <v>228</v>
      </c>
      <c r="J3" s="4" t="s">
        <v>229</v>
      </c>
      <c r="K3" s="173" t="s">
        <v>230</v>
      </c>
      <c r="L3" s="174" t="s">
        <v>231</v>
      </c>
      <c r="M3" s="25" t="s">
        <v>232</v>
      </c>
      <c r="N3" s="175" t="s">
        <v>233</v>
      </c>
      <c r="O3" s="173" t="s">
        <v>42</v>
      </c>
      <c r="P3" s="4" t="s">
        <v>234</v>
      </c>
      <c r="S3" s="4" t="s">
        <v>43</v>
      </c>
    </row>
    <row r="4" spans="1:24" ht="58.25" customHeight="1" x14ac:dyDescent="0.35">
      <c r="A4" s="172" t="s">
        <v>235</v>
      </c>
      <c r="B4" s="172" t="s">
        <v>236</v>
      </c>
      <c r="C4" s="4" t="s">
        <v>237</v>
      </c>
      <c r="D4" s="173" t="s">
        <v>238</v>
      </c>
      <c r="E4" s="172" t="s">
        <v>239</v>
      </c>
      <c r="F4" s="173" t="s">
        <v>3</v>
      </c>
      <c r="G4" s="4" t="s">
        <v>240</v>
      </c>
      <c r="H4" s="4" t="s">
        <v>43</v>
      </c>
      <c r="I4" s="4" t="s">
        <v>241</v>
      </c>
      <c r="J4" s="4" t="s">
        <v>242</v>
      </c>
      <c r="K4" s="173" t="s">
        <v>243</v>
      </c>
      <c r="L4" s="174" t="s">
        <v>244</v>
      </c>
      <c r="M4" s="174" t="s">
        <v>245</v>
      </c>
      <c r="N4" s="176" t="s">
        <v>246</v>
      </c>
      <c r="O4" s="4" t="s">
        <v>43</v>
      </c>
      <c r="P4" s="177" t="s">
        <v>247</v>
      </c>
    </row>
    <row r="5" spans="1:24" ht="58.25" customHeight="1" x14ac:dyDescent="0.35">
      <c r="A5" s="172" t="s">
        <v>248</v>
      </c>
      <c r="B5" s="172" t="s">
        <v>249</v>
      </c>
      <c r="C5" s="4" t="s">
        <v>250</v>
      </c>
      <c r="E5" s="172" t="s">
        <v>251</v>
      </c>
      <c r="F5" s="173" t="s">
        <v>4</v>
      </c>
      <c r="G5" s="4" t="s">
        <v>252</v>
      </c>
      <c r="I5" s="4" t="s">
        <v>253</v>
      </c>
      <c r="J5" s="4" t="s">
        <v>254</v>
      </c>
      <c r="K5" s="173" t="s">
        <v>255</v>
      </c>
      <c r="L5" s="174" t="s">
        <v>256</v>
      </c>
      <c r="M5" s="178" t="s">
        <v>257</v>
      </c>
      <c r="N5" s="176" t="s">
        <v>258</v>
      </c>
      <c r="P5" s="177" t="s">
        <v>259</v>
      </c>
      <c r="X5" s="4" t="s">
        <v>260</v>
      </c>
    </row>
    <row r="6" spans="1:24" ht="58.25" customHeight="1" x14ac:dyDescent="0.35">
      <c r="A6" s="172" t="s">
        <v>261</v>
      </c>
      <c r="B6" s="172" t="s">
        <v>262</v>
      </c>
      <c r="C6" s="4" t="s">
        <v>263</v>
      </c>
      <c r="F6" s="173" t="s">
        <v>5</v>
      </c>
      <c r="G6" s="4" t="s">
        <v>23</v>
      </c>
      <c r="I6" s="4" t="s">
        <v>264</v>
      </c>
      <c r="K6" s="173" t="s">
        <v>265</v>
      </c>
      <c r="L6" s="174" t="s">
        <v>266</v>
      </c>
      <c r="M6" s="174" t="s">
        <v>267</v>
      </c>
      <c r="N6" s="176" t="s">
        <v>268</v>
      </c>
      <c r="P6" s="177" t="s">
        <v>269</v>
      </c>
    </row>
    <row r="7" spans="1:24" ht="58.25" customHeight="1" x14ac:dyDescent="0.35">
      <c r="A7" s="172" t="s">
        <v>270</v>
      </c>
      <c r="B7" s="172"/>
      <c r="C7" s="4" t="s">
        <v>271</v>
      </c>
      <c r="F7" s="173" t="s">
        <v>6</v>
      </c>
      <c r="G7" s="4" t="s">
        <v>272</v>
      </c>
      <c r="K7" s="173" t="s">
        <v>273</v>
      </c>
      <c r="L7" s="174" t="s">
        <v>274</v>
      </c>
      <c r="M7" s="174" t="s">
        <v>275</v>
      </c>
      <c r="N7" s="176" t="s">
        <v>276</v>
      </c>
      <c r="P7" s="177" t="s">
        <v>277</v>
      </c>
    </row>
    <row r="8" spans="1:24" ht="58.25" customHeight="1" x14ac:dyDescent="0.35">
      <c r="A8" s="172" t="s">
        <v>278</v>
      </c>
      <c r="B8" s="172"/>
      <c r="C8" s="4" t="s">
        <v>279</v>
      </c>
      <c r="F8" s="173" t="s">
        <v>7</v>
      </c>
      <c r="G8" s="4" t="s">
        <v>280</v>
      </c>
      <c r="J8" s="173"/>
      <c r="K8" s="173" t="s">
        <v>281</v>
      </c>
      <c r="L8" s="174" t="s">
        <v>282</v>
      </c>
      <c r="M8" s="174" t="s">
        <v>283</v>
      </c>
      <c r="N8" s="176" t="s">
        <v>284</v>
      </c>
      <c r="P8" s="177" t="s">
        <v>285</v>
      </c>
    </row>
    <row r="9" spans="1:24" ht="58.25" customHeight="1" x14ac:dyDescent="0.35">
      <c r="A9" s="172" t="s">
        <v>286</v>
      </c>
      <c r="B9" s="172"/>
      <c r="C9" s="4" t="s">
        <v>287</v>
      </c>
      <c r="F9" s="173"/>
      <c r="G9" s="173"/>
      <c r="K9" s="173" t="s">
        <v>288</v>
      </c>
      <c r="L9" s="174" t="s">
        <v>289</v>
      </c>
      <c r="M9" s="174" t="s">
        <v>290</v>
      </c>
      <c r="N9" s="176" t="s">
        <v>291</v>
      </c>
      <c r="P9" s="177" t="s">
        <v>292</v>
      </c>
    </row>
    <row r="10" spans="1:24" ht="58.25" customHeight="1" x14ac:dyDescent="0.35">
      <c r="A10" s="172" t="s">
        <v>293</v>
      </c>
      <c r="B10" s="172"/>
      <c r="C10" s="4" t="s">
        <v>294</v>
      </c>
      <c r="K10" s="173" t="s">
        <v>295</v>
      </c>
      <c r="L10" s="174" t="s">
        <v>296</v>
      </c>
      <c r="M10" s="174" t="s">
        <v>297</v>
      </c>
      <c r="N10" s="176" t="s">
        <v>298</v>
      </c>
      <c r="P10" s="177" t="s">
        <v>299</v>
      </c>
    </row>
    <row r="11" spans="1:24" ht="58.25" customHeight="1" x14ac:dyDescent="0.35">
      <c r="A11" s="172" t="s">
        <v>300</v>
      </c>
      <c r="B11" s="172"/>
      <c r="C11" s="4" t="s">
        <v>301</v>
      </c>
      <c r="K11" s="173" t="s">
        <v>302</v>
      </c>
      <c r="L11" s="174" t="s">
        <v>303</v>
      </c>
      <c r="M11" s="174" t="s">
        <v>304</v>
      </c>
      <c r="N11" s="176" t="s">
        <v>305</v>
      </c>
      <c r="P11" s="177" t="s">
        <v>306</v>
      </c>
    </row>
    <row r="12" spans="1:24" ht="58.25" customHeight="1" x14ac:dyDescent="0.35">
      <c r="A12" s="172" t="s">
        <v>307</v>
      </c>
      <c r="B12" s="172"/>
      <c r="C12" s="4" t="s">
        <v>308</v>
      </c>
      <c r="K12" s="173" t="s">
        <v>309</v>
      </c>
      <c r="L12" s="174" t="s">
        <v>310</v>
      </c>
      <c r="M12" s="174" t="s">
        <v>311</v>
      </c>
      <c r="N12" s="176" t="s">
        <v>312</v>
      </c>
      <c r="P12" s="177" t="s">
        <v>313</v>
      </c>
    </row>
    <row r="13" spans="1:24" ht="58.25" customHeight="1" x14ac:dyDescent="0.35">
      <c r="A13" s="172" t="s">
        <v>314</v>
      </c>
      <c r="B13" s="172"/>
      <c r="C13" s="4" t="s">
        <v>315</v>
      </c>
      <c r="K13" s="173" t="s">
        <v>316</v>
      </c>
      <c r="L13" s="174" t="s">
        <v>317</v>
      </c>
      <c r="M13" s="174" t="s">
        <v>318</v>
      </c>
      <c r="N13" s="176" t="s">
        <v>319</v>
      </c>
      <c r="P13" s="177" t="s">
        <v>320</v>
      </c>
    </row>
    <row r="14" spans="1:24" ht="58.25" customHeight="1" x14ac:dyDescent="0.35">
      <c r="A14" s="172" t="s">
        <v>321</v>
      </c>
      <c r="B14" s="172"/>
      <c r="C14" s="4" t="s">
        <v>322</v>
      </c>
      <c r="K14" s="173" t="s">
        <v>323</v>
      </c>
      <c r="L14" s="174" t="s">
        <v>324</v>
      </c>
      <c r="M14" s="174" t="s">
        <v>325</v>
      </c>
      <c r="N14" s="176" t="s">
        <v>326</v>
      </c>
      <c r="P14" s="177" t="s">
        <v>327</v>
      </c>
    </row>
    <row r="15" spans="1:24" ht="58.25" customHeight="1" x14ac:dyDescent="0.35">
      <c r="A15" s="172" t="s">
        <v>328</v>
      </c>
      <c r="B15" s="172"/>
      <c r="C15" s="4" t="s">
        <v>329</v>
      </c>
      <c r="K15" s="173" t="s">
        <v>330</v>
      </c>
      <c r="L15" s="174" t="s">
        <v>331</v>
      </c>
      <c r="M15" s="174" t="s">
        <v>332</v>
      </c>
      <c r="N15" s="176" t="s">
        <v>333</v>
      </c>
      <c r="P15" s="177" t="s">
        <v>334</v>
      </c>
    </row>
    <row r="16" spans="1:24" ht="58.25" customHeight="1" x14ac:dyDescent="0.35">
      <c r="A16" s="172" t="s">
        <v>335</v>
      </c>
      <c r="B16" s="172"/>
      <c r="C16" s="4" t="s">
        <v>336</v>
      </c>
      <c r="K16" s="173" t="s">
        <v>337</v>
      </c>
      <c r="L16" s="174" t="s">
        <v>338</v>
      </c>
      <c r="M16" s="174" t="s">
        <v>339</v>
      </c>
      <c r="N16" s="176" t="s">
        <v>340</v>
      </c>
      <c r="P16" s="177" t="s">
        <v>341</v>
      </c>
    </row>
    <row r="17" spans="1:16" ht="58.25" customHeight="1" x14ac:dyDescent="0.35">
      <c r="A17" s="172" t="s">
        <v>342</v>
      </c>
      <c r="B17" s="172"/>
      <c r="C17" s="4" t="s">
        <v>343</v>
      </c>
      <c r="L17" s="174" t="s">
        <v>344</v>
      </c>
      <c r="M17" s="174" t="s">
        <v>345</v>
      </c>
      <c r="N17" s="176" t="s">
        <v>346</v>
      </c>
      <c r="P17" s="177" t="s">
        <v>347</v>
      </c>
    </row>
    <row r="18" spans="1:16" ht="58.25" customHeight="1" x14ac:dyDescent="0.35">
      <c r="A18" s="172" t="s">
        <v>348</v>
      </c>
      <c r="B18" s="172"/>
      <c r="C18" s="4" t="s">
        <v>349</v>
      </c>
      <c r="L18" s="174" t="s">
        <v>350</v>
      </c>
      <c r="M18" s="174" t="s">
        <v>351</v>
      </c>
      <c r="N18" s="176" t="s">
        <v>352</v>
      </c>
      <c r="P18" s="177" t="s">
        <v>353</v>
      </c>
    </row>
    <row r="19" spans="1:16" ht="58.25" customHeight="1" x14ac:dyDescent="0.35">
      <c r="A19" s="172" t="s">
        <v>354</v>
      </c>
      <c r="B19" s="172"/>
      <c r="C19" s="4" t="s">
        <v>355</v>
      </c>
      <c r="L19" s="174" t="s">
        <v>356</v>
      </c>
      <c r="M19" s="174" t="s">
        <v>357</v>
      </c>
      <c r="N19" s="176" t="s">
        <v>358</v>
      </c>
      <c r="P19" s="177" t="s">
        <v>359</v>
      </c>
    </row>
    <row r="20" spans="1:16" ht="58.25" customHeight="1" x14ac:dyDescent="0.35">
      <c r="A20" s="172" t="s">
        <v>360</v>
      </c>
      <c r="B20" s="172"/>
      <c r="C20" s="4" t="s">
        <v>361</v>
      </c>
      <c r="L20" s="174" t="s">
        <v>362</v>
      </c>
      <c r="M20" s="174" t="s">
        <v>363</v>
      </c>
      <c r="N20" s="178"/>
      <c r="P20" s="177" t="s">
        <v>364</v>
      </c>
    </row>
    <row r="21" spans="1:16" ht="58.25" customHeight="1" x14ac:dyDescent="0.35">
      <c r="A21" s="172" t="s">
        <v>365</v>
      </c>
      <c r="B21" s="172"/>
      <c r="C21" s="4" t="s">
        <v>366</v>
      </c>
      <c r="L21" s="174" t="s">
        <v>367</v>
      </c>
      <c r="M21" s="174" t="s">
        <v>368</v>
      </c>
      <c r="N21" s="176" t="s">
        <v>369</v>
      </c>
      <c r="P21" s="177" t="s">
        <v>370</v>
      </c>
    </row>
    <row r="22" spans="1:16" ht="58.25" customHeight="1" x14ac:dyDescent="0.35">
      <c r="A22" s="172" t="s">
        <v>371</v>
      </c>
      <c r="B22" s="172"/>
      <c r="C22" s="4" t="s">
        <v>372</v>
      </c>
      <c r="L22" s="174" t="s">
        <v>373</v>
      </c>
      <c r="M22" s="174" t="s">
        <v>374</v>
      </c>
      <c r="N22" s="176" t="s">
        <v>375</v>
      </c>
      <c r="P22" s="177" t="s">
        <v>376</v>
      </c>
    </row>
    <row r="23" spans="1:16" ht="58.25" customHeight="1" x14ac:dyDescent="0.35">
      <c r="A23" s="172" t="s">
        <v>377</v>
      </c>
      <c r="B23" s="172"/>
      <c r="C23" s="4" t="s">
        <v>378</v>
      </c>
      <c r="L23" s="174" t="s">
        <v>379</v>
      </c>
      <c r="M23" s="174" t="s">
        <v>380</v>
      </c>
      <c r="N23" s="25"/>
      <c r="P23" s="177" t="s">
        <v>381</v>
      </c>
    </row>
    <row r="24" spans="1:16" ht="58.25" customHeight="1" x14ac:dyDescent="0.35">
      <c r="A24" s="179" t="s">
        <v>132</v>
      </c>
      <c r="B24" s="179"/>
      <c r="C24" s="4" t="s">
        <v>382</v>
      </c>
      <c r="L24" s="174" t="s">
        <v>383</v>
      </c>
      <c r="M24" s="174" t="s">
        <v>384</v>
      </c>
      <c r="N24" s="25"/>
      <c r="P24" s="177" t="s">
        <v>385</v>
      </c>
    </row>
    <row r="25" spans="1:16" ht="58.25" customHeight="1" x14ac:dyDescent="0.35">
      <c r="C25" s="4" t="s">
        <v>386</v>
      </c>
      <c r="L25" s="174" t="s">
        <v>387</v>
      </c>
      <c r="M25" s="174" t="s">
        <v>388</v>
      </c>
      <c r="N25" s="25"/>
      <c r="P25" s="177" t="s">
        <v>389</v>
      </c>
    </row>
    <row r="26" spans="1:16" ht="58.25" customHeight="1" x14ac:dyDescent="0.35">
      <c r="C26" s="4" t="s">
        <v>390</v>
      </c>
      <c r="L26" s="174" t="s">
        <v>391</v>
      </c>
      <c r="M26" s="174" t="s">
        <v>392</v>
      </c>
      <c r="N26" s="25"/>
      <c r="P26" s="177" t="s">
        <v>393</v>
      </c>
    </row>
    <row r="27" spans="1:16" ht="58.25" customHeight="1" x14ac:dyDescent="0.35">
      <c r="C27" s="4" t="s">
        <v>394</v>
      </c>
      <c r="L27" s="174" t="s">
        <v>395</v>
      </c>
      <c r="M27" s="174" t="s">
        <v>396</v>
      </c>
      <c r="N27" s="25"/>
      <c r="P27" s="177" t="s">
        <v>397</v>
      </c>
    </row>
    <row r="28" spans="1:16" ht="58.25" customHeight="1" x14ac:dyDescent="0.35">
      <c r="C28" s="4" t="s">
        <v>398</v>
      </c>
      <c r="L28" s="174" t="s">
        <v>399</v>
      </c>
      <c r="M28" s="174" t="s">
        <v>400</v>
      </c>
      <c r="N28" s="25"/>
      <c r="P28" s="177" t="s">
        <v>401</v>
      </c>
    </row>
    <row r="29" spans="1:16" ht="58.25" customHeight="1" x14ac:dyDescent="0.35">
      <c r="C29" s="4" t="s">
        <v>402</v>
      </c>
      <c r="M29" s="174" t="s">
        <v>403</v>
      </c>
      <c r="N29" s="25"/>
      <c r="P29" s="180" t="s">
        <v>404</v>
      </c>
    </row>
    <row r="30" spans="1:16" ht="58.25" customHeight="1" x14ac:dyDescent="0.35">
      <c r="C30" s="4" t="s">
        <v>405</v>
      </c>
      <c r="M30" s="174" t="s">
        <v>406</v>
      </c>
      <c r="N30" s="25"/>
      <c r="P30" s="177" t="s">
        <v>407</v>
      </c>
    </row>
    <row r="31" spans="1:16" ht="58.25" customHeight="1" x14ac:dyDescent="0.35">
      <c r="C31" s="4" t="s">
        <v>408</v>
      </c>
      <c r="M31" s="174" t="s">
        <v>409</v>
      </c>
      <c r="N31" s="25"/>
      <c r="P31" s="181" t="s">
        <v>410</v>
      </c>
    </row>
    <row r="32" spans="1:16" ht="58.25" customHeight="1" x14ac:dyDescent="0.35">
      <c r="C32" s="4" t="s">
        <v>411</v>
      </c>
      <c r="M32" s="25"/>
      <c r="N32" s="25"/>
      <c r="P32" s="177" t="s">
        <v>412</v>
      </c>
    </row>
    <row r="33" spans="3:16" ht="58.25" customHeight="1" x14ac:dyDescent="0.35">
      <c r="C33" s="4" t="s">
        <v>413</v>
      </c>
      <c r="M33" s="25"/>
      <c r="N33" s="25"/>
      <c r="P33" s="177" t="s">
        <v>414</v>
      </c>
    </row>
    <row r="34" spans="3:16" ht="58.25" customHeight="1" x14ac:dyDescent="0.35">
      <c r="C34" s="4" t="s">
        <v>415</v>
      </c>
      <c r="M34" s="25"/>
      <c r="N34" s="25"/>
      <c r="P34" s="177" t="s">
        <v>416</v>
      </c>
    </row>
    <row r="35" spans="3:16" ht="58.25" customHeight="1" x14ac:dyDescent="0.35">
      <c r="C35" s="4" t="s">
        <v>417</v>
      </c>
      <c r="M35" s="25"/>
      <c r="N35" s="25"/>
      <c r="P35" s="177" t="s">
        <v>418</v>
      </c>
    </row>
    <row r="36" spans="3:16" ht="58.25" customHeight="1" x14ac:dyDescent="0.35">
      <c r="C36" s="4" t="s">
        <v>419</v>
      </c>
      <c r="M36" s="25"/>
      <c r="N36" s="25"/>
      <c r="P36" s="177" t="s">
        <v>420</v>
      </c>
    </row>
    <row r="37" spans="3:16" ht="58.25" customHeight="1" x14ac:dyDescent="0.35">
      <c r="C37" s="4" t="s">
        <v>421</v>
      </c>
      <c r="M37" s="25"/>
      <c r="N37" s="25"/>
      <c r="P37" s="177" t="s">
        <v>422</v>
      </c>
    </row>
    <row r="38" spans="3:16" ht="58.25" customHeight="1" x14ac:dyDescent="0.35">
      <c r="C38" s="4" t="s">
        <v>423</v>
      </c>
      <c r="M38" s="25"/>
      <c r="N38" s="25"/>
      <c r="P38" s="177" t="s">
        <v>424</v>
      </c>
    </row>
    <row r="39" spans="3:16" ht="58.25" customHeight="1" x14ac:dyDescent="0.35">
      <c r="C39" s="4" t="s">
        <v>425</v>
      </c>
      <c r="M39" s="25"/>
      <c r="N39" s="25"/>
      <c r="P39" s="177" t="s">
        <v>426</v>
      </c>
    </row>
    <row r="40" spans="3:16" ht="58.25" customHeight="1" x14ac:dyDescent="0.35">
      <c r="C40" s="4" t="s">
        <v>427</v>
      </c>
      <c r="M40" s="25"/>
      <c r="N40" s="25"/>
      <c r="P40" s="177" t="s">
        <v>428</v>
      </c>
    </row>
    <row r="41" spans="3:16" ht="58.25" customHeight="1" x14ac:dyDescent="0.35">
      <c r="C41" s="4" t="s">
        <v>429</v>
      </c>
      <c r="M41" s="25"/>
      <c r="N41" s="25"/>
      <c r="P41" s="177" t="s">
        <v>430</v>
      </c>
    </row>
    <row r="42" spans="3:16" ht="58.25" customHeight="1" x14ac:dyDescent="0.35">
      <c r="C42" s="4" t="s">
        <v>431</v>
      </c>
      <c r="M42" s="25"/>
      <c r="N42" s="25"/>
      <c r="P42" s="177" t="s">
        <v>432</v>
      </c>
    </row>
    <row r="43" spans="3:16" ht="58.25" customHeight="1" x14ac:dyDescent="0.35">
      <c r="C43" s="4" t="s">
        <v>433</v>
      </c>
      <c r="M43" s="25"/>
      <c r="N43" s="25"/>
      <c r="P43" s="177" t="s">
        <v>434</v>
      </c>
    </row>
    <row r="44" spans="3:16" ht="58.25" customHeight="1" x14ac:dyDescent="0.35">
      <c r="C44" s="4" t="s">
        <v>435</v>
      </c>
      <c r="M44" s="25"/>
      <c r="N44" s="25"/>
      <c r="P44" s="177" t="s">
        <v>436</v>
      </c>
    </row>
    <row r="45" spans="3:16" ht="58.25" customHeight="1" x14ac:dyDescent="0.35">
      <c r="C45" s="4" t="s">
        <v>437</v>
      </c>
      <c r="M45" s="25"/>
      <c r="N45" s="25"/>
      <c r="P45" s="177" t="s">
        <v>438</v>
      </c>
    </row>
    <row r="46" spans="3:16" ht="58.25" customHeight="1" x14ac:dyDescent="0.35">
      <c r="C46" s="4" t="s">
        <v>439</v>
      </c>
      <c r="M46" s="25"/>
      <c r="N46" s="25"/>
      <c r="P46" s="177" t="s">
        <v>440</v>
      </c>
    </row>
    <row r="47" spans="3:16" ht="58.25" customHeight="1" x14ac:dyDescent="0.35">
      <c r="C47" s="4" t="s">
        <v>441</v>
      </c>
      <c r="M47" s="25"/>
      <c r="N47" s="25"/>
      <c r="P47" s="177" t="s">
        <v>442</v>
      </c>
    </row>
    <row r="48" spans="3:16" ht="58.25" customHeight="1" x14ac:dyDescent="0.35">
      <c r="C48" s="4" t="s">
        <v>443</v>
      </c>
      <c r="M48" s="25"/>
      <c r="N48" s="25"/>
      <c r="P48" s="177" t="s">
        <v>444</v>
      </c>
    </row>
    <row r="49" spans="3:16" ht="58.25" customHeight="1" x14ac:dyDescent="0.35">
      <c r="C49" s="4" t="s">
        <v>445</v>
      </c>
      <c r="M49" s="25"/>
      <c r="N49" s="25"/>
      <c r="P49" s="177" t="s">
        <v>446</v>
      </c>
    </row>
    <row r="50" spans="3:16" ht="58.25" customHeight="1" x14ac:dyDescent="0.35">
      <c r="C50" s="4" t="s">
        <v>447</v>
      </c>
      <c r="M50" s="25"/>
      <c r="N50" s="25"/>
      <c r="P50" s="177" t="s">
        <v>448</v>
      </c>
    </row>
    <row r="51" spans="3:16" ht="58.25" customHeight="1" x14ac:dyDescent="0.35">
      <c r="C51" s="4" t="s">
        <v>449</v>
      </c>
      <c r="M51" s="25"/>
      <c r="N51" s="25"/>
      <c r="P51" s="177" t="s">
        <v>450</v>
      </c>
    </row>
    <row r="52" spans="3:16" ht="58.25" customHeight="1" x14ac:dyDescent="0.35">
      <c r="C52" s="4" t="s">
        <v>451</v>
      </c>
      <c r="M52" s="25"/>
      <c r="N52" s="25"/>
      <c r="P52" s="177" t="s">
        <v>452</v>
      </c>
    </row>
    <row r="53" spans="3:16" ht="58.25" customHeight="1" x14ac:dyDescent="0.35">
      <c r="C53" s="4" t="s">
        <v>453</v>
      </c>
      <c r="M53" s="25"/>
      <c r="N53" s="25"/>
      <c r="P53" s="177" t="s">
        <v>454</v>
      </c>
    </row>
    <row r="54" spans="3:16" ht="58.25" customHeight="1" x14ac:dyDescent="0.35">
      <c r="C54" s="4" t="s">
        <v>455</v>
      </c>
      <c r="M54" s="25"/>
      <c r="N54" s="25"/>
      <c r="P54" s="177" t="s">
        <v>456</v>
      </c>
    </row>
    <row r="55" spans="3:16" ht="58.25" customHeight="1" x14ac:dyDescent="0.35">
      <c r="C55" s="4" t="s">
        <v>457</v>
      </c>
      <c r="M55" s="25"/>
      <c r="N55" s="25"/>
      <c r="P55" s="177" t="s">
        <v>458</v>
      </c>
    </row>
    <row r="56" spans="3:16" ht="58.25" customHeight="1" x14ac:dyDescent="0.35">
      <c r="C56" s="4" t="s">
        <v>459</v>
      </c>
      <c r="M56" s="25"/>
      <c r="N56" s="25"/>
      <c r="P56" s="177" t="s">
        <v>460</v>
      </c>
    </row>
    <row r="57" spans="3:16" ht="58.25" customHeight="1" x14ac:dyDescent="0.35">
      <c r="C57" s="4" t="s">
        <v>461</v>
      </c>
      <c r="M57" s="25"/>
      <c r="N57" s="25"/>
      <c r="P57" s="177" t="s">
        <v>462</v>
      </c>
    </row>
    <row r="58" spans="3:16" ht="58.25" customHeight="1" x14ac:dyDescent="0.35">
      <c r="C58" s="4" t="s">
        <v>463</v>
      </c>
      <c r="M58" s="25"/>
      <c r="N58" s="25"/>
      <c r="P58" s="182" t="s">
        <v>464</v>
      </c>
    </row>
    <row r="59" spans="3:16" ht="58.25" customHeight="1" x14ac:dyDescent="0.35">
      <c r="C59" s="4" t="s">
        <v>465</v>
      </c>
      <c r="M59" s="25"/>
      <c r="N59" s="25"/>
      <c r="P59" s="182" t="s">
        <v>466</v>
      </c>
    </row>
    <row r="60" spans="3:16" ht="58.25" customHeight="1" x14ac:dyDescent="0.35">
      <c r="C60" s="4" t="s">
        <v>467</v>
      </c>
      <c r="M60" s="25"/>
      <c r="N60" s="25"/>
      <c r="P60" s="182" t="s">
        <v>468</v>
      </c>
    </row>
    <row r="61" spans="3:16" ht="58.25" customHeight="1" x14ac:dyDescent="0.35">
      <c r="C61" s="4" t="s">
        <v>469</v>
      </c>
      <c r="M61" s="25"/>
      <c r="N61" s="25"/>
      <c r="P61" s="182" t="s">
        <v>470</v>
      </c>
    </row>
    <row r="62" spans="3:16" ht="58.25" customHeight="1" x14ac:dyDescent="0.35">
      <c r="C62" s="4" t="s">
        <v>471</v>
      </c>
      <c r="M62" s="25"/>
      <c r="N62" s="25"/>
      <c r="P62" s="182" t="s">
        <v>472</v>
      </c>
    </row>
    <row r="63" spans="3:16" ht="58.25" customHeight="1" x14ac:dyDescent="0.35">
      <c r="C63" s="4" t="s">
        <v>473</v>
      </c>
      <c r="M63" s="25"/>
      <c r="N63" s="25"/>
      <c r="P63" s="182" t="s">
        <v>474</v>
      </c>
    </row>
    <row r="64" spans="3:16" ht="58.25" customHeight="1" x14ac:dyDescent="0.35">
      <c r="C64" s="4" t="s">
        <v>475</v>
      </c>
      <c r="M64" s="25"/>
      <c r="N64" s="25"/>
      <c r="P64" s="182" t="s">
        <v>476</v>
      </c>
    </row>
    <row r="65" spans="3:16" ht="58.25" customHeight="1" x14ac:dyDescent="0.35">
      <c r="C65" s="4" t="s">
        <v>477</v>
      </c>
      <c r="M65" s="25"/>
      <c r="N65" s="25"/>
      <c r="P65" s="182" t="s">
        <v>478</v>
      </c>
    </row>
    <row r="66" spans="3:16" ht="58.25" customHeight="1" x14ac:dyDescent="0.35">
      <c r="C66" s="4" t="s">
        <v>479</v>
      </c>
      <c r="M66" s="25"/>
      <c r="N66" s="25"/>
      <c r="P66" s="182" t="s">
        <v>480</v>
      </c>
    </row>
    <row r="67" spans="3:16" ht="58.25" customHeight="1" x14ac:dyDescent="0.35">
      <c r="C67" s="4" t="s">
        <v>481</v>
      </c>
      <c r="M67" s="25"/>
      <c r="N67" s="25"/>
      <c r="P67" s="182" t="s">
        <v>482</v>
      </c>
    </row>
    <row r="68" spans="3:16" ht="58.25" customHeight="1" x14ac:dyDescent="0.35">
      <c r="C68" s="4" t="s">
        <v>483</v>
      </c>
      <c r="M68" s="25"/>
      <c r="N68" s="25"/>
      <c r="P68" s="182" t="s">
        <v>484</v>
      </c>
    </row>
    <row r="69" spans="3:16" ht="58.25" customHeight="1" x14ac:dyDescent="0.35">
      <c r="C69" s="4" t="s">
        <v>485</v>
      </c>
      <c r="M69" s="25"/>
      <c r="N69" s="25"/>
      <c r="P69" s="182" t="s">
        <v>486</v>
      </c>
    </row>
    <row r="70" spans="3:16" ht="58.25" customHeight="1" x14ac:dyDescent="0.35">
      <c r="C70" s="4" t="s">
        <v>487</v>
      </c>
      <c r="M70" s="25"/>
      <c r="N70" s="25"/>
      <c r="P70" s="182" t="s">
        <v>488</v>
      </c>
    </row>
    <row r="71" spans="3:16" ht="58.25" customHeight="1" x14ac:dyDescent="0.35">
      <c r="C71" s="4" t="s">
        <v>489</v>
      </c>
      <c r="M71" s="25"/>
      <c r="N71" s="25"/>
      <c r="P71" s="182" t="s">
        <v>490</v>
      </c>
    </row>
    <row r="72" spans="3:16" ht="58.25" customHeight="1" x14ac:dyDescent="0.35">
      <c r="C72" s="4" t="s">
        <v>491</v>
      </c>
      <c r="M72" s="25"/>
      <c r="N72" s="25"/>
      <c r="P72" s="182" t="s">
        <v>492</v>
      </c>
    </row>
    <row r="73" spans="3:16" ht="58.25" customHeight="1" x14ac:dyDescent="0.35">
      <c r="C73" s="4" t="s">
        <v>493</v>
      </c>
      <c r="M73" s="25"/>
      <c r="N73" s="25"/>
      <c r="P73" s="182" t="s">
        <v>494</v>
      </c>
    </row>
    <row r="74" spans="3:16" ht="58.25" customHeight="1" x14ac:dyDescent="0.35">
      <c r="C74" s="4" t="s">
        <v>495</v>
      </c>
      <c r="M74" s="25"/>
      <c r="N74" s="25"/>
      <c r="P74" s="182" t="s">
        <v>496</v>
      </c>
    </row>
    <row r="75" spans="3:16" ht="58.25" customHeight="1" x14ac:dyDescent="0.35">
      <c r="C75" s="4" t="s">
        <v>497</v>
      </c>
      <c r="M75" s="25"/>
      <c r="N75" s="25"/>
      <c r="P75" s="182" t="s">
        <v>498</v>
      </c>
    </row>
    <row r="76" spans="3:16" ht="58.25" customHeight="1" x14ac:dyDescent="0.35">
      <c r="C76" s="4" t="s">
        <v>499</v>
      </c>
      <c r="M76" s="25"/>
      <c r="N76" s="25"/>
      <c r="P76" s="182" t="s">
        <v>500</v>
      </c>
    </row>
    <row r="77" spans="3:16" ht="58.25" customHeight="1" x14ac:dyDescent="0.35">
      <c r="C77" s="4" t="s">
        <v>501</v>
      </c>
      <c r="M77" s="25"/>
      <c r="N77" s="25"/>
    </row>
    <row r="78" spans="3:16" ht="58.25" customHeight="1" x14ac:dyDescent="0.35">
      <c r="C78" s="4" t="s">
        <v>502</v>
      </c>
      <c r="M78" s="25"/>
      <c r="N78" s="25"/>
    </row>
    <row r="79" spans="3:16" ht="58.25" customHeight="1" x14ac:dyDescent="0.35">
      <c r="C79" s="4" t="s">
        <v>503</v>
      </c>
      <c r="M79" s="25"/>
      <c r="N79" s="25"/>
    </row>
    <row r="80" spans="3:16" ht="58.25" customHeight="1" x14ac:dyDescent="0.35">
      <c r="C80" s="4" t="s">
        <v>504</v>
      </c>
    </row>
    <row r="81" spans="3:3" ht="58.25" customHeight="1" x14ac:dyDescent="0.35">
      <c r="C81" s="4" t="s">
        <v>505</v>
      </c>
    </row>
    <row r="82" spans="3:3" ht="58.25" customHeight="1" x14ac:dyDescent="0.35">
      <c r="C82" s="4" t="s">
        <v>506</v>
      </c>
    </row>
    <row r="83" spans="3:3" ht="58.25" customHeight="1" x14ac:dyDescent="0.35">
      <c r="C83" s="4" t="s">
        <v>507</v>
      </c>
    </row>
    <row r="84" spans="3:3" ht="58.25" customHeight="1" x14ac:dyDescent="0.35">
      <c r="C84" s="4" t="s">
        <v>508</v>
      </c>
    </row>
    <row r="85" spans="3:3" ht="58.25" customHeight="1" x14ac:dyDescent="0.35">
      <c r="C85" s="4" t="s">
        <v>509</v>
      </c>
    </row>
    <row r="86" spans="3:3" ht="58.25" customHeight="1" x14ac:dyDescent="0.35">
      <c r="C86" s="4" t="s">
        <v>510</v>
      </c>
    </row>
    <row r="87" spans="3:3" ht="58.25" customHeight="1" x14ac:dyDescent="0.35">
      <c r="C87" s="4" t="s">
        <v>511</v>
      </c>
    </row>
    <row r="88" spans="3:3" ht="58.25" customHeight="1" x14ac:dyDescent="0.35">
      <c r="C88" s="4" t="s">
        <v>512</v>
      </c>
    </row>
    <row r="89" spans="3:3" ht="58.25" customHeight="1" x14ac:dyDescent="0.35">
      <c r="C89" s="4" t="s">
        <v>513</v>
      </c>
    </row>
    <row r="90" spans="3:3" ht="58.25" customHeight="1" x14ac:dyDescent="0.35">
      <c r="C90" s="4" t="s">
        <v>514</v>
      </c>
    </row>
    <row r="91" spans="3:3" ht="58.25" customHeight="1" x14ac:dyDescent="0.35">
      <c r="C91" s="4" t="s">
        <v>515</v>
      </c>
    </row>
    <row r="92" spans="3:3" ht="58.25" customHeight="1" x14ac:dyDescent="0.35">
      <c r="C92" s="4" t="s">
        <v>516</v>
      </c>
    </row>
    <row r="93" spans="3:3" ht="58.25" customHeight="1" x14ac:dyDescent="0.35">
      <c r="C93" s="4" t="s">
        <v>517</v>
      </c>
    </row>
    <row r="94" spans="3:3" ht="58.25" customHeight="1" x14ac:dyDescent="0.35">
      <c r="C94" s="4" t="s">
        <v>518</v>
      </c>
    </row>
    <row r="95" spans="3:3" ht="58.25" customHeight="1" x14ac:dyDescent="0.35">
      <c r="C95" s="4" t="s">
        <v>519</v>
      </c>
    </row>
    <row r="96" spans="3:3" ht="58.25" customHeight="1" x14ac:dyDescent="0.35">
      <c r="C96" s="4" t="s">
        <v>520</v>
      </c>
    </row>
    <row r="97" spans="3:3" ht="58.25" customHeight="1" x14ac:dyDescent="0.35">
      <c r="C97" s="4" t="s">
        <v>521</v>
      </c>
    </row>
    <row r="98" spans="3:3" ht="58.25" customHeight="1" x14ac:dyDescent="0.35">
      <c r="C98" s="4" t="s">
        <v>522</v>
      </c>
    </row>
    <row r="99" spans="3:3" ht="58.25" customHeight="1" x14ac:dyDescent="0.35">
      <c r="C99" s="4" t="s">
        <v>523</v>
      </c>
    </row>
    <row r="100" spans="3:3" ht="58.25" customHeight="1" x14ac:dyDescent="0.35">
      <c r="C100" s="4" t="s">
        <v>524</v>
      </c>
    </row>
    <row r="101" spans="3:3" ht="58.25" customHeight="1" x14ac:dyDescent="0.35">
      <c r="C101" s="4" t="s">
        <v>525</v>
      </c>
    </row>
    <row r="102" spans="3:3" ht="58.25" customHeight="1" x14ac:dyDescent="0.35">
      <c r="C102" s="4" t="s">
        <v>526</v>
      </c>
    </row>
    <row r="103" spans="3:3" ht="58.25" customHeight="1" x14ac:dyDescent="0.35">
      <c r="C103" s="4" t="s">
        <v>527</v>
      </c>
    </row>
    <row r="104" spans="3:3" ht="58.25" customHeight="1" x14ac:dyDescent="0.35">
      <c r="C104" s="4" t="s">
        <v>528</v>
      </c>
    </row>
    <row r="105" spans="3:3" ht="58.25" customHeight="1" x14ac:dyDescent="0.35">
      <c r="C105" s="4" t="s">
        <v>529</v>
      </c>
    </row>
    <row r="106" spans="3:3" ht="58.25" customHeight="1" x14ac:dyDescent="0.35">
      <c r="C106" s="4" t="s">
        <v>530</v>
      </c>
    </row>
    <row r="107" spans="3:3" ht="58.25" customHeight="1" x14ac:dyDescent="0.35">
      <c r="C107" s="4" t="s">
        <v>531</v>
      </c>
    </row>
    <row r="108" spans="3:3" ht="58.25" customHeight="1" x14ac:dyDescent="0.35">
      <c r="C108" s="4" t="s">
        <v>532</v>
      </c>
    </row>
    <row r="109" spans="3:3" ht="58.25" customHeight="1" x14ac:dyDescent="0.35">
      <c r="C109" s="4" t="s">
        <v>533</v>
      </c>
    </row>
  </sheetData>
  <mergeCells count="1">
    <mergeCell ref="E1:P1"/>
  </mergeCells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CE88-EF0C-4602-98AD-CF5A95B948FB}">
  <sheetPr codeName="Foglio2">
    <tabColor theme="4" tint="0.79998168889431442"/>
    <pageSetUpPr fitToPage="1"/>
  </sheetPr>
  <dimension ref="A1:E25"/>
  <sheetViews>
    <sheetView workbookViewId="0">
      <selection sqref="A1:E20"/>
    </sheetView>
  </sheetViews>
  <sheetFormatPr defaultColWidth="9.1796875" defaultRowHeight="23.5" customHeight="1" x14ac:dyDescent="0.35"/>
  <cols>
    <col min="1" max="1" width="15.6328125" style="4" customWidth="1"/>
    <col min="2" max="2" width="51.6328125" style="37" customWidth="1"/>
    <col min="3" max="4" width="9.1796875" style="4"/>
    <col min="5" max="5" width="42.453125" style="4" customWidth="1"/>
    <col min="6" max="16384" width="9.1796875" style="4"/>
  </cols>
  <sheetData>
    <row r="1" spans="1:5" ht="44.5" customHeight="1" x14ac:dyDescent="0.35">
      <c r="A1" s="1050" t="s">
        <v>57</v>
      </c>
      <c r="B1" s="1050"/>
      <c r="C1" s="1050"/>
      <c r="D1" s="1050"/>
      <c r="E1" s="1050"/>
    </row>
    <row r="2" spans="1:5" s="239" customFormat="1" ht="57" x14ac:dyDescent="0.35">
      <c r="A2" s="1051" t="s">
        <v>604</v>
      </c>
      <c r="B2" s="1051" t="s">
        <v>605</v>
      </c>
      <c r="C2" s="1052" t="s">
        <v>606</v>
      </c>
      <c r="D2" s="1052"/>
      <c r="E2" s="1052"/>
    </row>
    <row r="3" spans="1:5" ht="30" customHeight="1" x14ac:dyDescent="0.35">
      <c r="A3" s="1053">
        <v>1</v>
      </c>
      <c r="B3" s="1054" t="s">
        <v>0</v>
      </c>
      <c r="C3" s="1055" t="s">
        <v>174</v>
      </c>
      <c r="D3" s="1055"/>
      <c r="E3" s="1055"/>
    </row>
    <row r="4" spans="1:5" ht="23.5" customHeight="1" x14ac:dyDescent="0.35">
      <c r="A4" s="1053">
        <v>2</v>
      </c>
      <c r="B4" s="1054" t="s">
        <v>580</v>
      </c>
      <c r="C4" s="1056" t="s">
        <v>175</v>
      </c>
      <c r="D4" s="1056"/>
      <c r="E4" s="1056"/>
    </row>
    <row r="5" spans="1:5" ht="23.5" customHeight="1" x14ac:dyDescent="0.35">
      <c r="A5" s="1053">
        <v>3</v>
      </c>
      <c r="B5" s="1057" t="s">
        <v>590</v>
      </c>
      <c r="C5" s="1055" t="s">
        <v>195</v>
      </c>
      <c r="D5" s="1055"/>
      <c r="E5" s="1055"/>
    </row>
    <row r="6" spans="1:5" ht="30" customHeight="1" x14ac:dyDescent="0.35">
      <c r="A6" s="1053" t="s">
        <v>75</v>
      </c>
      <c r="B6" s="1058" t="s">
        <v>600</v>
      </c>
      <c r="C6" s="1055"/>
      <c r="D6" s="1055"/>
      <c r="E6" s="1055"/>
    </row>
    <row r="7" spans="1:5" ht="23.5" customHeight="1" x14ac:dyDescent="0.35">
      <c r="A7" s="1053">
        <v>4</v>
      </c>
      <c r="B7" s="1054" t="s">
        <v>601</v>
      </c>
      <c r="C7" s="1059" t="s">
        <v>196</v>
      </c>
      <c r="D7" s="1060"/>
      <c r="E7" s="1061"/>
    </row>
    <row r="8" spans="1:5" ht="23.5" customHeight="1" x14ac:dyDescent="0.35">
      <c r="A8" s="1053">
        <v>5</v>
      </c>
      <c r="B8" s="1054" t="s">
        <v>593</v>
      </c>
      <c r="C8" s="1062"/>
      <c r="D8" s="1063"/>
      <c r="E8" s="1064"/>
    </row>
    <row r="9" spans="1:5" ht="23.5" customHeight="1" x14ac:dyDescent="0.35">
      <c r="A9" s="1053">
        <v>6</v>
      </c>
      <c r="B9" s="1054" t="s">
        <v>594</v>
      </c>
      <c r="C9" s="1062"/>
      <c r="D9" s="1063"/>
      <c r="E9" s="1064"/>
    </row>
    <row r="10" spans="1:5" ht="23.5" customHeight="1" x14ac:dyDescent="0.35">
      <c r="A10" s="1053">
        <v>7</v>
      </c>
      <c r="B10" s="1054" t="s">
        <v>595</v>
      </c>
      <c r="C10" s="1065"/>
      <c r="D10" s="1066"/>
      <c r="E10" s="1067"/>
    </row>
    <row r="11" spans="1:5" ht="51.5" customHeight="1" x14ac:dyDescent="0.35">
      <c r="A11" s="1053">
        <v>8</v>
      </c>
      <c r="B11" s="1054" t="s">
        <v>602</v>
      </c>
      <c r="C11" s="1068" t="s">
        <v>597</v>
      </c>
      <c r="D11" s="1069"/>
      <c r="E11" s="1070"/>
    </row>
    <row r="12" spans="1:5" ht="51" customHeight="1" x14ac:dyDescent="0.35">
      <c r="A12" s="1053">
        <v>9</v>
      </c>
      <c r="B12" s="1054" t="s">
        <v>598</v>
      </c>
      <c r="C12" s="1055" t="s">
        <v>599</v>
      </c>
      <c r="D12" s="1055"/>
      <c r="E12" s="1055"/>
    </row>
    <row r="13" spans="1:5" ht="32" customHeight="1" x14ac:dyDescent="0.35">
      <c r="A13" s="1053">
        <v>10</v>
      </c>
      <c r="B13" s="1054" t="s">
        <v>663</v>
      </c>
      <c r="C13" s="1071" t="s">
        <v>581</v>
      </c>
      <c r="D13" s="1072"/>
      <c r="E13" s="1073"/>
    </row>
    <row r="14" spans="1:5" ht="23.5" customHeight="1" x14ac:dyDescent="0.35">
      <c r="A14" s="1053">
        <v>11</v>
      </c>
      <c r="B14" s="1074" t="s">
        <v>582</v>
      </c>
      <c r="C14" s="1056" t="s">
        <v>164</v>
      </c>
      <c r="D14" s="1056"/>
      <c r="E14" s="1056"/>
    </row>
    <row r="15" spans="1:5" ht="23.5" customHeight="1" x14ac:dyDescent="0.35">
      <c r="A15" s="1053">
        <v>12</v>
      </c>
      <c r="B15" s="1074" t="s">
        <v>584</v>
      </c>
      <c r="C15" s="1056"/>
      <c r="D15" s="1056"/>
      <c r="E15" s="1056"/>
    </row>
    <row r="16" spans="1:5" ht="23.5" customHeight="1" x14ac:dyDescent="0.35">
      <c r="A16" s="1053">
        <v>13</v>
      </c>
      <c r="B16" s="1074" t="s">
        <v>586</v>
      </c>
      <c r="C16" s="1056"/>
      <c r="D16" s="1056"/>
      <c r="E16" s="1056"/>
    </row>
    <row r="17" spans="1:5" ht="23.5" customHeight="1" x14ac:dyDescent="0.35">
      <c r="A17" s="1053">
        <v>14</v>
      </c>
      <c r="B17" s="1075" t="s">
        <v>123</v>
      </c>
      <c r="C17" s="1056" t="s">
        <v>176</v>
      </c>
      <c r="D17" s="1056"/>
      <c r="E17" s="1056"/>
    </row>
    <row r="18" spans="1:5" ht="46.5" customHeight="1" x14ac:dyDescent="0.35">
      <c r="A18" s="1053">
        <v>15</v>
      </c>
      <c r="B18" s="1076" t="s">
        <v>588</v>
      </c>
      <c r="C18" s="1077" t="s">
        <v>578</v>
      </c>
      <c r="D18" s="1077"/>
      <c r="E18" s="1077"/>
    </row>
    <row r="19" spans="1:5" ht="23.5" customHeight="1" x14ac:dyDescent="0.35">
      <c r="A19" s="1078"/>
      <c r="B19" s="1079"/>
      <c r="C19" s="1080"/>
      <c r="D19" s="1080"/>
      <c r="E19" s="1080"/>
    </row>
    <row r="20" spans="1:5" ht="55.75" customHeight="1" x14ac:dyDescent="0.35">
      <c r="A20" s="1081" t="s">
        <v>189</v>
      </c>
      <c r="B20" s="1082" t="s">
        <v>603</v>
      </c>
      <c r="C20" s="1080"/>
      <c r="D20" s="1080"/>
      <c r="E20" s="1080"/>
    </row>
    <row r="21" spans="1:5" ht="23.5" customHeight="1" x14ac:dyDescent="0.35">
      <c r="B21" s="39"/>
    </row>
    <row r="22" spans="1:5" ht="23.5" customHeight="1" x14ac:dyDescent="0.35">
      <c r="B22" s="39"/>
    </row>
    <row r="23" spans="1:5" ht="23.5" customHeight="1" x14ac:dyDescent="0.35">
      <c r="B23" s="40"/>
    </row>
    <row r="24" spans="1:5" ht="23.5" customHeight="1" x14ac:dyDescent="0.35">
      <c r="B24" s="39"/>
    </row>
    <row r="25" spans="1:5" ht="23.5" customHeight="1" x14ac:dyDescent="0.35">
      <c r="B25" s="39"/>
    </row>
  </sheetData>
  <sheetProtection algorithmName="SHA-512" hashValue="OmgLxRUOv85n/9gUwFb1POoE1jctRHY3HhPnptnuTJ/98k1IN//yKUR3mVC4ifly/FzPQf5kk9o6G93X8qfdNw==" saltValue="gBybHtkJfUw5RGFuy1Fv/Q==" spinCount="100000" sheet="1" objects="1" scenarios="1" selectLockedCells="1" selectUnlockedCells="1"/>
  <mergeCells count="12">
    <mergeCell ref="C18:E18"/>
    <mergeCell ref="C17:E17"/>
    <mergeCell ref="A1:E1"/>
    <mergeCell ref="C2:E2"/>
    <mergeCell ref="C14:E16"/>
    <mergeCell ref="C5:E6"/>
    <mergeCell ref="C12:E12"/>
    <mergeCell ref="C3:E3"/>
    <mergeCell ref="C4:E4"/>
    <mergeCell ref="C13:E13"/>
    <mergeCell ref="C7:E10"/>
    <mergeCell ref="C11:E11"/>
  </mergeCells>
  <phoneticPr fontId="19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Pagina &amp;P&amp;R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8A095-E470-40A4-9519-934CBA136059}">
  <sheetPr codeName="Foglio3">
    <pageSetUpPr fitToPage="1"/>
  </sheetPr>
  <dimension ref="A1:R72"/>
  <sheetViews>
    <sheetView zoomScale="80" zoomScaleNormal="80" workbookViewId="0">
      <selection activeCell="F6" sqref="F6"/>
    </sheetView>
  </sheetViews>
  <sheetFormatPr defaultRowHeight="14.5" x14ac:dyDescent="0.35"/>
  <cols>
    <col min="1" max="1" width="7.453125" customWidth="1"/>
    <col min="2" max="2" width="15.1796875" customWidth="1"/>
    <col min="3" max="3" width="26.81640625" customWidth="1"/>
    <col min="4" max="4" width="28.54296875" customWidth="1"/>
    <col min="5" max="6" width="26.1796875" customWidth="1"/>
    <col min="7" max="7" width="14" customWidth="1"/>
    <col min="8" max="10" width="14" style="8" customWidth="1"/>
    <col min="11" max="11" width="30.453125" customWidth="1"/>
    <col min="12" max="12" width="30.1796875" customWidth="1"/>
    <col min="13" max="13" width="25.453125" customWidth="1"/>
  </cols>
  <sheetData>
    <row r="1" spans="1:18" ht="29.25" customHeight="1" x14ac:dyDescent="0.35">
      <c r="A1" s="639" t="s">
        <v>9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9"/>
      <c r="M1" s="9"/>
      <c r="N1" s="1"/>
      <c r="O1" s="1"/>
      <c r="P1" s="1"/>
      <c r="Q1" s="1"/>
      <c r="R1" s="1"/>
    </row>
    <row r="2" spans="1:18" ht="29.25" customHeight="1" x14ac:dyDescent="0.35">
      <c r="A2" s="643" t="str">
        <f>+Frontespizio!A5</f>
        <v>Inserire denominazione Regione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9"/>
      <c r="M2" s="9"/>
      <c r="N2" s="1"/>
      <c r="O2" s="1"/>
      <c r="P2" s="1"/>
      <c r="Q2" s="1"/>
      <c r="R2" s="1"/>
    </row>
    <row r="3" spans="1:18" ht="52.15" customHeight="1" x14ac:dyDescent="0.35">
      <c r="A3" s="640" t="s">
        <v>130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</row>
    <row r="4" spans="1:18" ht="41.5" customHeight="1" x14ac:dyDescent="0.35">
      <c r="A4" s="641" t="s">
        <v>10</v>
      </c>
      <c r="B4" s="644" t="s">
        <v>128</v>
      </c>
      <c r="C4" s="641" t="s">
        <v>658</v>
      </c>
      <c r="D4" s="646" t="s">
        <v>31</v>
      </c>
      <c r="E4" s="647"/>
      <c r="F4" s="647"/>
      <c r="G4" s="647"/>
      <c r="H4" s="647"/>
      <c r="I4" s="647"/>
      <c r="J4" s="648"/>
      <c r="K4" s="642" t="s">
        <v>11</v>
      </c>
    </row>
    <row r="5" spans="1:18" ht="81.25" customHeight="1" x14ac:dyDescent="0.35">
      <c r="A5" s="641"/>
      <c r="B5" s="645"/>
      <c r="C5" s="641"/>
      <c r="D5" s="15" t="s">
        <v>32</v>
      </c>
      <c r="E5" s="16" t="s">
        <v>558</v>
      </c>
      <c r="F5" s="131" t="s">
        <v>129</v>
      </c>
      <c r="G5" s="131" t="s">
        <v>55</v>
      </c>
      <c r="H5" s="131" t="s">
        <v>125</v>
      </c>
      <c r="I5" s="131" t="s">
        <v>559</v>
      </c>
      <c r="J5" s="131" t="s">
        <v>560</v>
      </c>
      <c r="K5" s="642"/>
    </row>
    <row r="6" spans="1:18" x14ac:dyDescent="0.35">
      <c r="A6" s="287"/>
      <c r="B6" s="287"/>
      <c r="C6" s="287"/>
      <c r="D6" s="288"/>
      <c r="E6" s="286" t="str">
        <f>CONCATENATE(B6,"_",A6)</f>
        <v>_</v>
      </c>
      <c r="F6" s="287"/>
      <c r="G6" s="287"/>
      <c r="H6" s="287"/>
      <c r="I6" s="287"/>
      <c r="J6" s="287"/>
      <c r="K6" s="287"/>
    </row>
    <row r="7" spans="1:18" x14ac:dyDescent="0.35">
      <c r="A7" s="287"/>
      <c r="B7" s="287"/>
      <c r="C7" s="287"/>
      <c r="D7" s="287"/>
      <c r="E7" s="286" t="str">
        <f t="shared" ref="E7:E19" si="0">CONCATENATE(B7,"_",A7)</f>
        <v>_</v>
      </c>
      <c r="F7" s="287"/>
      <c r="G7" s="287"/>
      <c r="H7" s="287"/>
      <c r="I7" s="287"/>
      <c r="J7" s="287"/>
      <c r="K7" s="287"/>
    </row>
    <row r="8" spans="1:18" x14ac:dyDescent="0.35">
      <c r="A8" s="287"/>
      <c r="B8" s="289"/>
      <c r="C8" s="287"/>
      <c r="D8" s="287"/>
      <c r="E8" s="286" t="str">
        <f t="shared" si="0"/>
        <v>_</v>
      </c>
      <c r="F8" s="287"/>
      <c r="G8" s="287"/>
      <c r="H8" s="287"/>
      <c r="I8" s="287"/>
      <c r="J8" s="287"/>
      <c r="K8" s="287"/>
    </row>
    <row r="9" spans="1:18" x14ac:dyDescent="0.35">
      <c r="A9" s="287"/>
      <c r="B9" s="287"/>
      <c r="C9" s="287"/>
      <c r="D9" s="287"/>
      <c r="E9" s="286" t="str">
        <f t="shared" si="0"/>
        <v>_</v>
      </c>
      <c r="F9" s="287"/>
      <c r="G9" s="287"/>
      <c r="H9" s="287"/>
      <c r="I9" s="287"/>
      <c r="J9" s="287"/>
      <c r="K9" s="287"/>
    </row>
    <row r="10" spans="1:18" x14ac:dyDescent="0.35">
      <c r="A10" s="287"/>
      <c r="B10" s="287"/>
      <c r="C10" s="287"/>
      <c r="D10" s="287"/>
      <c r="E10" s="286" t="str">
        <f t="shared" si="0"/>
        <v>_</v>
      </c>
      <c r="F10" s="287"/>
      <c r="G10" s="287"/>
      <c r="H10" s="287"/>
      <c r="I10" s="287"/>
      <c r="J10" s="287"/>
      <c r="K10" s="287"/>
    </row>
    <row r="11" spans="1:18" x14ac:dyDescent="0.35">
      <c r="A11" s="287"/>
      <c r="B11" s="287"/>
      <c r="C11" s="287"/>
      <c r="D11" s="287"/>
      <c r="E11" s="286" t="str">
        <f t="shared" si="0"/>
        <v>_</v>
      </c>
      <c r="F11" s="287"/>
      <c r="G11" s="287"/>
      <c r="H11" s="287"/>
      <c r="I11" s="287"/>
      <c r="J11" s="287"/>
      <c r="K11" s="287"/>
    </row>
    <row r="12" spans="1:18" x14ac:dyDescent="0.35">
      <c r="A12" s="287"/>
      <c r="B12" s="287"/>
      <c r="C12" s="287"/>
      <c r="D12" s="287"/>
      <c r="E12" s="286" t="str">
        <f t="shared" si="0"/>
        <v>_</v>
      </c>
      <c r="F12" s="287"/>
      <c r="G12" s="287"/>
      <c r="H12" s="287"/>
      <c r="I12" s="287"/>
      <c r="J12" s="287"/>
      <c r="K12" s="287"/>
    </row>
    <row r="13" spans="1:18" x14ac:dyDescent="0.35">
      <c r="A13" s="287"/>
      <c r="B13" s="287"/>
      <c r="C13" s="287"/>
      <c r="D13" s="287"/>
      <c r="E13" s="286" t="str">
        <f t="shared" si="0"/>
        <v>_</v>
      </c>
      <c r="F13" s="287"/>
      <c r="G13" s="287"/>
      <c r="H13" s="287"/>
      <c r="I13" s="287"/>
      <c r="J13" s="287"/>
      <c r="K13" s="287"/>
    </row>
    <row r="14" spans="1:18" x14ac:dyDescent="0.35">
      <c r="A14" s="287"/>
      <c r="B14" s="287"/>
      <c r="C14" s="287"/>
      <c r="D14" s="287"/>
      <c r="E14" s="286" t="str">
        <f t="shared" si="0"/>
        <v>_</v>
      </c>
      <c r="F14" s="287"/>
      <c r="G14" s="287"/>
      <c r="H14" s="287"/>
      <c r="I14" s="287"/>
      <c r="J14" s="287"/>
      <c r="K14" s="287"/>
    </row>
    <row r="15" spans="1:18" x14ac:dyDescent="0.35">
      <c r="A15" s="287"/>
      <c r="B15" s="287"/>
      <c r="C15" s="287"/>
      <c r="D15" s="287"/>
      <c r="E15" s="286" t="str">
        <f t="shared" si="0"/>
        <v>_</v>
      </c>
      <c r="F15" s="287"/>
      <c r="G15" s="287"/>
      <c r="H15" s="287"/>
      <c r="I15" s="287"/>
      <c r="J15" s="287"/>
      <c r="K15" s="287"/>
    </row>
    <row r="16" spans="1:18" x14ac:dyDescent="0.35">
      <c r="A16" s="287"/>
      <c r="B16" s="287"/>
      <c r="C16" s="287"/>
      <c r="D16" s="287"/>
      <c r="E16" s="286" t="str">
        <f t="shared" si="0"/>
        <v>_</v>
      </c>
      <c r="F16" s="287"/>
      <c r="G16" s="287"/>
      <c r="H16" s="287"/>
      <c r="I16" s="287"/>
      <c r="J16" s="287"/>
      <c r="K16" s="287"/>
    </row>
    <row r="17" spans="1:14" x14ac:dyDescent="0.35">
      <c r="A17" s="287"/>
      <c r="B17" s="287"/>
      <c r="C17" s="287"/>
      <c r="D17" s="287"/>
      <c r="E17" s="286" t="str">
        <f t="shared" si="0"/>
        <v>_</v>
      </c>
      <c r="F17" s="287"/>
      <c r="G17" s="287"/>
      <c r="H17" s="287"/>
      <c r="I17" s="287"/>
      <c r="J17" s="287"/>
      <c r="K17" s="287"/>
    </row>
    <row r="18" spans="1:14" x14ac:dyDescent="0.35">
      <c r="A18" s="287"/>
      <c r="B18" s="287"/>
      <c r="C18" s="287"/>
      <c r="D18" s="287"/>
      <c r="E18" s="286" t="str">
        <f t="shared" si="0"/>
        <v>_</v>
      </c>
      <c r="F18" s="287"/>
      <c r="G18" s="287"/>
      <c r="H18" s="287"/>
      <c r="I18" s="287"/>
      <c r="J18" s="287"/>
      <c r="K18" s="287"/>
    </row>
    <row r="19" spans="1:14" x14ac:dyDescent="0.35">
      <c r="A19" s="287"/>
      <c r="B19" s="287"/>
      <c r="C19" s="287"/>
      <c r="D19" s="287"/>
      <c r="E19" s="286" t="str">
        <f t="shared" si="0"/>
        <v>_</v>
      </c>
      <c r="F19" s="287"/>
      <c r="G19" s="287"/>
      <c r="H19" s="287"/>
      <c r="I19" s="287"/>
      <c r="J19" s="287"/>
      <c r="K19" s="287"/>
    </row>
    <row r="20" spans="1:14" x14ac:dyDescent="0.35">
      <c r="A20" s="2"/>
      <c r="B20" s="2"/>
      <c r="C20" s="2"/>
      <c r="D20" s="2"/>
      <c r="E20" s="2"/>
      <c r="F20" s="2"/>
      <c r="G20" s="2"/>
      <c r="H20" s="53"/>
      <c r="I20" s="53"/>
      <c r="J20" s="53"/>
      <c r="K20" s="2"/>
    </row>
    <row r="21" spans="1:14" x14ac:dyDescent="0.35">
      <c r="A21" s="2"/>
      <c r="B21" s="2"/>
      <c r="C21" s="2"/>
      <c r="D21" s="2"/>
      <c r="E21" s="2"/>
      <c r="F21" s="2"/>
      <c r="G21" s="2"/>
      <c r="H21" s="53"/>
      <c r="I21" s="53"/>
      <c r="J21" s="53"/>
      <c r="K21" s="2"/>
    </row>
    <row r="22" spans="1:14" x14ac:dyDescent="0.35">
      <c r="A22" s="2"/>
      <c r="B22" s="2"/>
      <c r="C22" s="2"/>
      <c r="D22" s="2"/>
      <c r="E22" s="2"/>
      <c r="F22" s="2"/>
      <c r="G22" s="2"/>
      <c r="H22" s="53"/>
      <c r="I22" s="53"/>
      <c r="J22" s="53"/>
      <c r="K22" s="2"/>
    </row>
    <row r="23" spans="1:14" x14ac:dyDescent="0.35">
      <c r="A23" s="2"/>
      <c r="B23" s="2"/>
      <c r="C23" s="88"/>
      <c r="D23" s="88"/>
      <c r="E23" s="88"/>
      <c r="F23" s="88"/>
      <c r="G23" s="2"/>
      <c r="H23" s="53"/>
      <c r="I23" s="53"/>
      <c r="J23" s="53"/>
      <c r="K23" s="88"/>
      <c r="L23" s="3"/>
      <c r="M23" s="3"/>
      <c r="N23" s="3"/>
    </row>
    <row r="24" spans="1:14" x14ac:dyDescent="0.35">
      <c r="A24" s="2"/>
      <c r="B24" s="2"/>
      <c r="C24" s="88"/>
      <c r="D24" s="88"/>
      <c r="E24" s="88"/>
      <c r="F24" s="88"/>
      <c r="G24" s="88"/>
      <c r="H24" s="53"/>
      <c r="I24" s="53"/>
      <c r="J24" s="53"/>
      <c r="K24" s="88"/>
      <c r="L24" s="3"/>
      <c r="M24" s="3"/>
      <c r="N24" s="3"/>
    </row>
    <row r="25" spans="1:14" x14ac:dyDescent="0.35">
      <c r="A25" s="2"/>
      <c r="B25" s="2"/>
      <c r="C25" s="88"/>
      <c r="D25" s="88"/>
      <c r="E25" s="88"/>
      <c r="F25" s="88"/>
      <c r="G25" s="88"/>
      <c r="H25" s="53"/>
      <c r="I25" s="53"/>
      <c r="J25" s="53"/>
      <c r="K25" s="88"/>
      <c r="L25" s="3"/>
      <c r="M25" s="3"/>
      <c r="N25" s="3"/>
    </row>
    <row r="26" spans="1:14" x14ac:dyDescent="0.35">
      <c r="A26" s="2"/>
      <c r="B26" s="2"/>
      <c r="C26" s="2"/>
      <c r="D26" s="2"/>
      <c r="E26" s="2"/>
      <c r="F26" s="2"/>
      <c r="G26" s="88"/>
      <c r="H26" s="53"/>
      <c r="I26" s="53"/>
      <c r="J26" s="53"/>
      <c r="K26" s="2"/>
    </row>
    <row r="27" spans="1:14" x14ac:dyDescent="0.35">
      <c r="A27" s="2"/>
      <c r="B27" s="2"/>
      <c r="C27" s="2"/>
      <c r="D27" s="2"/>
      <c r="E27" s="2"/>
      <c r="F27" s="2"/>
      <c r="G27" s="2"/>
      <c r="H27" s="53"/>
      <c r="I27" s="53"/>
      <c r="J27" s="53"/>
      <c r="K27" s="2"/>
    </row>
    <row r="28" spans="1:14" x14ac:dyDescent="0.35">
      <c r="A28" s="2"/>
      <c r="B28" s="2"/>
      <c r="C28" s="2"/>
      <c r="D28" s="2"/>
      <c r="E28" s="2"/>
      <c r="F28" s="2"/>
      <c r="G28" s="2"/>
      <c r="H28" s="53"/>
      <c r="I28" s="53"/>
      <c r="J28" s="53"/>
      <c r="K28" s="2"/>
    </row>
    <row r="29" spans="1:14" x14ac:dyDescent="0.35">
      <c r="A29" s="2"/>
      <c r="B29" s="2"/>
      <c r="C29" s="2"/>
      <c r="D29" s="2"/>
      <c r="E29" s="2"/>
      <c r="F29" s="2"/>
      <c r="G29" s="2"/>
      <c r="H29" s="53"/>
      <c r="I29" s="53"/>
      <c r="J29" s="53"/>
      <c r="K29" s="2"/>
    </row>
    <row r="30" spans="1:14" x14ac:dyDescent="0.35">
      <c r="A30" s="2"/>
      <c r="B30" s="2"/>
      <c r="C30" s="2"/>
      <c r="D30" s="2"/>
      <c r="E30" s="2"/>
      <c r="F30" s="2"/>
      <c r="G30" s="2"/>
      <c r="H30" s="53"/>
      <c r="I30" s="53"/>
      <c r="J30" s="53"/>
      <c r="K30" s="2"/>
    </row>
    <row r="31" spans="1:14" x14ac:dyDescent="0.35">
      <c r="A31" s="2"/>
      <c r="B31" s="2"/>
      <c r="C31" s="2"/>
      <c r="D31" s="2"/>
      <c r="E31" s="2"/>
      <c r="F31" s="2"/>
      <c r="G31" s="2"/>
      <c r="H31" s="53"/>
      <c r="I31" s="53"/>
      <c r="J31" s="53"/>
      <c r="K31" s="2"/>
    </row>
    <row r="32" spans="1:14" x14ac:dyDescent="0.35">
      <c r="A32" s="2"/>
      <c r="B32" s="2"/>
      <c r="C32" s="2"/>
      <c r="D32" s="2"/>
      <c r="E32" s="2"/>
      <c r="F32" s="2"/>
      <c r="G32" s="2"/>
      <c r="H32" s="53"/>
      <c r="I32" s="53"/>
      <c r="J32" s="53"/>
      <c r="K32" s="2"/>
    </row>
    <row r="33" spans="1:11" x14ac:dyDescent="0.35">
      <c r="A33" s="2"/>
      <c r="B33" s="2"/>
      <c r="C33" s="2"/>
      <c r="D33" s="2"/>
      <c r="E33" s="2"/>
      <c r="F33" s="2"/>
      <c r="G33" s="2"/>
      <c r="H33" s="53"/>
      <c r="I33" s="53"/>
      <c r="J33" s="53"/>
      <c r="K33" s="2"/>
    </row>
    <row r="34" spans="1:11" x14ac:dyDescent="0.35">
      <c r="A34" s="2"/>
      <c r="B34" s="2"/>
      <c r="C34" s="2"/>
      <c r="D34" s="2"/>
      <c r="E34" s="2"/>
      <c r="F34" s="2"/>
      <c r="G34" s="2"/>
      <c r="H34" s="53"/>
      <c r="I34" s="53"/>
      <c r="J34" s="53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53"/>
      <c r="I35" s="53"/>
      <c r="J35" s="53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53"/>
      <c r="I36" s="53"/>
      <c r="J36" s="53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53"/>
      <c r="I37" s="53"/>
      <c r="J37" s="53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53"/>
      <c r="I38" s="53"/>
      <c r="J38" s="53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53"/>
      <c r="I39" s="53"/>
      <c r="J39" s="53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53"/>
      <c r="I40" s="53"/>
      <c r="J40" s="53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53"/>
      <c r="I41" s="53"/>
      <c r="J41" s="53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53"/>
      <c r="I42" s="53"/>
      <c r="J42" s="53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53"/>
      <c r="I43" s="53"/>
      <c r="J43" s="53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53"/>
      <c r="I44" s="53"/>
      <c r="J44" s="53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53"/>
      <c r="I45" s="53"/>
      <c r="J45" s="53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53"/>
      <c r="I46" s="53"/>
      <c r="J46" s="53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53"/>
      <c r="I47" s="53"/>
      <c r="J47" s="53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53"/>
      <c r="I48" s="53"/>
      <c r="J48" s="53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53"/>
      <c r="I49" s="53"/>
      <c r="J49" s="53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53"/>
      <c r="I50" s="53"/>
      <c r="J50" s="53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53"/>
      <c r="I51" s="53"/>
      <c r="J51" s="53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53"/>
      <c r="I52" s="53"/>
      <c r="J52" s="53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53"/>
      <c r="I53" s="53"/>
      <c r="J53" s="53"/>
      <c r="K53" s="2"/>
    </row>
    <row r="54" spans="1:11" x14ac:dyDescent="0.35">
      <c r="A54" s="2"/>
      <c r="B54" s="2"/>
      <c r="C54" s="2"/>
      <c r="D54" s="2"/>
      <c r="E54" s="2"/>
      <c r="F54" s="2"/>
      <c r="G54" s="2"/>
      <c r="H54" s="53"/>
      <c r="I54" s="53"/>
      <c r="J54" s="53"/>
      <c r="K54" s="2"/>
    </row>
    <row r="55" spans="1:11" x14ac:dyDescent="0.35">
      <c r="A55" s="2"/>
      <c r="B55" s="2"/>
      <c r="C55" s="2"/>
      <c r="D55" s="2"/>
      <c r="E55" s="2"/>
      <c r="F55" s="2"/>
      <c r="G55" s="2"/>
      <c r="H55" s="53"/>
      <c r="I55" s="53"/>
      <c r="J55" s="53"/>
      <c r="K55" s="2"/>
    </row>
    <row r="56" spans="1:11" x14ac:dyDescent="0.35">
      <c r="A56" s="2"/>
      <c r="B56" s="2"/>
      <c r="C56" s="2"/>
      <c r="D56" s="2"/>
      <c r="E56" s="2"/>
      <c r="F56" s="2"/>
      <c r="G56" s="2"/>
      <c r="H56" s="53"/>
      <c r="I56" s="53"/>
      <c r="J56" s="53"/>
      <c r="K56" s="2"/>
    </row>
    <row r="57" spans="1:11" x14ac:dyDescent="0.35">
      <c r="A57" s="2"/>
      <c r="B57" s="2"/>
      <c r="C57" s="2"/>
      <c r="D57" s="2"/>
      <c r="E57" s="2"/>
      <c r="F57" s="2"/>
      <c r="G57" s="2"/>
      <c r="H57" s="53"/>
      <c r="I57" s="53"/>
      <c r="J57" s="53"/>
      <c r="K57" s="2"/>
    </row>
    <row r="58" spans="1:11" x14ac:dyDescent="0.35">
      <c r="A58" s="2"/>
      <c r="B58" s="2"/>
      <c r="C58" s="2"/>
      <c r="D58" s="2"/>
      <c r="E58" s="2"/>
      <c r="F58" s="2"/>
      <c r="G58" s="2"/>
      <c r="H58" s="53"/>
      <c r="I58" s="53"/>
      <c r="J58" s="53"/>
      <c r="K58" s="2"/>
    </row>
    <row r="59" spans="1:11" x14ac:dyDescent="0.35">
      <c r="A59" s="2"/>
      <c r="B59" s="2"/>
      <c r="C59" s="2"/>
      <c r="D59" s="2"/>
      <c r="E59" s="2"/>
      <c r="F59" s="2"/>
      <c r="G59" s="2"/>
      <c r="H59" s="53"/>
      <c r="I59" s="53"/>
      <c r="J59" s="53"/>
      <c r="K59" s="2"/>
    </row>
    <row r="60" spans="1:11" x14ac:dyDescent="0.35">
      <c r="A60" s="2"/>
      <c r="B60" s="2"/>
      <c r="C60" s="2"/>
      <c r="D60" s="2"/>
      <c r="E60" s="2"/>
      <c r="F60" s="2"/>
      <c r="G60" s="2"/>
      <c r="H60" s="53"/>
      <c r="I60" s="53"/>
      <c r="J60" s="53"/>
      <c r="K60" s="2"/>
    </row>
    <row r="61" spans="1:11" x14ac:dyDescent="0.35">
      <c r="A61" s="2"/>
      <c r="B61" s="2"/>
      <c r="C61" s="2"/>
      <c r="D61" s="2"/>
      <c r="E61" s="2"/>
      <c r="F61" s="2"/>
      <c r="G61" s="2"/>
      <c r="H61" s="53"/>
      <c r="I61" s="53"/>
      <c r="J61" s="53"/>
      <c r="K61" s="2"/>
    </row>
    <row r="62" spans="1:11" x14ac:dyDescent="0.35">
      <c r="A62" s="2"/>
      <c r="B62" s="2"/>
      <c r="C62" s="2"/>
      <c r="D62" s="2"/>
      <c r="E62" s="2"/>
      <c r="F62" s="2"/>
      <c r="G62" s="2"/>
      <c r="H62" s="53"/>
      <c r="I62" s="53"/>
      <c r="J62" s="53"/>
      <c r="K62" s="2"/>
    </row>
    <row r="63" spans="1:11" x14ac:dyDescent="0.35">
      <c r="A63" s="2"/>
      <c r="B63" s="2"/>
      <c r="C63" s="2"/>
      <c r="D63" s="2"/>
      <c r="E63" s="2"/>
      <c r="F63" s="2"/>
      <c r="G63" s="2"/>
      <c r="H63" s="53"/>
      <c r="I63" s="53"/>
      <c r="J63" s="53"/>
      <c r="K63" s="2"/>
    </row>
    <row r="64" spans="1:11" x14ac:dyDescent="0.35">
      <c r="A64" s="2"/>
      <c r="B64" s="2"/>
      <c r="C64" s="2"/>
      <c r="D64" s="2"/>
      <c r="E64" s="2"/>
      <c r="F64" s="2"/>
      <c r="G64" s="2"/>
      <c r="H64" s="53"/>
      <c r="I64" s="53"/>
      <c r="J64" s="53"/>
      <c r="K64" s="2"/>
    </row>
    <row r="65" spans="1:11" x14ac:dyDescent="0.35">
      <c r="A65" s="2"/>
      <c r="B65" s="2"/>
      <c r="C65" s="2"/>
      <c r="D65" s="2"/>
      <c r="E65" s="2"/>
      <c r="F65" s="2"/>
      <c r="G65" s="2"/>
      <c r="H65" s="53"/>
      <c r="I65" s="53"/>
      <c r="J65" s="53"/>
      <c r="K65" s="2"/>
    </row>
    <row r="66" spans="1:11" x14ac:dyDescent="0.35">
      <c r="A66" s="2"/>
      <c r="B66" s="2"/>
      <c r="C66" s="2"/>
      <c r="D66" s="2"/>
      <c r="E66" s="2"/>
      <c r="F66" s="2"/>
      <c r="G66" s="2"/>
      <c r="H66" s="53"/>
      <c r="I66" s="53"/>
      <c r="J66" s="53"/>
      <c r="K66" s="2"/>
    </row>
    <row r="67" spans="1:11" x14ac:dyDescent="0.35">
      <c r="A67" s="2"/>
      <c r="B67" s="2"/>
      <c r="C67" s="2"/>
      <c r="D67" s="2"/>
      <c r="E67" s="2"/>
      <c r="F67" s="2"/>
      <c r="G67" s="2"/>
      <c r="H67" s="53"/>
      <c r="I67" s="53"/>
      <c r="J67" s="53"/>
      <c r="K67" s="2"/>
    </row>
    <row r="68" spans="1:11" x14ac:dyDescent="0.35">
      <c r="A68" s="2"/>
      <c r="B68" s="2"/>
      <c r="C68" s="2"/>
      <c r="D68" s="2"/>
      <c r="E68" s="2"/>
      <c r="F68" s="2"/>
      <c r="G68" s="2"/>
      <c r="H68" s="53"/>
      <c r="I68" s="53"/>
      <c r="J68" s="53"/>
      <c r="K68" s="2"/>
    </row>
    <row r="69" spans="1:11" x14ac:dyDescent="0.35">
      <c r="A69" s="2"/>
      <c r="B69" s="2"/>
      <c r="C69" s="2"/>
      <c r="D69" s="2"/>
      <c r="E69" s="2"/>
      <c r="F69" s="2"/>
      <c r="G69" s="2"/>
      <c r="H69" s="53"/>
      <c r="I69" s="53"/>
      <c r="J69" s="53"/>
      <c r="K69" s="2"/>
    </row>
    <row r="70" spans="1:11" x14ac:dyDescent="0.35">
      <c r="A70" s="2"/>
      <c r="B70" s="2"/>
      <c r="C70" s="2"/>
      <c r="D70" s="2"/>
      <c r="E70" s="2"/>
      <c r="F70" s="2"/>
      <c r="G70" s="2"/>
      <c r="H70" s="53"/>
      <c r="I70" s="53"/>
      <c r="J70" s="53"/>
      <c r="K70" s="2"/>
    </row>
    <row r="71" spans="1:11" x14ac:dyDescent="0.35">
      <c r="A71" s="2"/>
      <c r="B71" s="2"/>
      <c r="C71" s="2"/>
      <c r="D71" s="2"/>
      <c r="E71" s="2"/>
      <c r="F71" s="2"/>
      <c r="G71" s="2"/>
      <c r="H71" s="53"/>
      <c r="I71" s="53"/>
      <c r="J71" s="53"/>
      <c r="K71" s="2"/>
    </row>
    <row r="72" spans="1:11" x14ac:dyDescent="0.35">
      <c r="A72" s="2"/>
      <c r="B72" s="2"/>
      <c r="C72" s="2"/>
      <c r="D72" s="2"/>
      <c r="E72" s="2"/>
      <c r="F72" s="2"/>
      <c r="G72" s="2"/>
      <c r="H72" s="53"/>
      <c r="I72" s="53"/>
      <c r="J72" s="53"/>
      <c r="K72" s="2"/>
    </row>
  </sheetData>
  <sheetProtection algorithmName="SHA-512" hashValue="1KXuY6fuccMWb+djWcRC/mQdvi5ErTwfFkbI3GjDuokTU83xd8m6nsqZkEc2ZXBIevOFCim0efJ7VZvWPlRcnw==" saltValue="Fc2pp8CEs7zSkYFQK1X4MQ==" spinCount="100000" sheet="1" selectLockedCells="1"/>
  <mergeCells count="8">
    <mergeCell ref="A1:K1"/>
    <mergeCell ref="A3:K3"/>
    <mergeCell ref="A4:A5"/>
    <mergeCell ref="C4:C5"/>
    <mergeCell ref="K4:K5"/>
    <mergeCell ref="A2:K2"/>
    <mergeCell ref="B4:B5"/>
    <mergeCell ref="D4:J4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Footer>Pagina &amp;P&amp;R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5C20A3-BCBC-427C-82F1-022B17420D6A}">
          <x14:formula1>
            <xm:f>Tendine!$S$2:$S$3</xm:f>
          </x14:formula1>
          <xm:sqref>G6:J19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57C1F-451E-4664-A4FD-D7019F7C0C89}">
  <sheetPr>
    <pageSetUpPr fitToPage="1"/>
  </sheetPr>
  <dimension ref="A1:P31"/>
  <sheetViews>
    <sheetView zoomScale="60" zoomScaleNormal="60" workbookViewId="0">
      <selection activeCell="F10" sqref="F10"/>
    </sheetView>
  </sheetViews>
  <sheetFormatPr defaultRowHeight="14.5" x14ac:dyDescent="0.35"/>
  <cols>
    <col min="1" max="2" width="19.54296875" customWidth="1"/>
    <col min="3" max="3" width="17.453125" customWidth="1"/>
    <col min="4" max="4" width="18" customWidth="1"/>
    <col min="5" max="5" width="23.54296875" customWidth="1"/>
    <col min="6" max="6" width="14.54296875" style="8" customWidth="1"/>
    <col min="7" max="7" width="10.54296875" customWidth="1"/>
    <col min="9" max="9" width="9.453125" customWidth="1"/>
    <col min="10" max="10" width="14.453125" customWidth="1"/>
    <col min="12" max="12" width="14.1796875" customWidth="1"/>
    <col min="13" max="13" width="12.54296875" customWidth="1"/>
    <col min="14" max="14" width="14.54296875" customWidth="1"/>
    <col min="15" max="15" width="25.81640625" customWidth="1"/>
    <col min="16" max="16" width="30.08984375" customWidth="1"/>
  </cols>
  <sheetData>
    <row r="1" spans="1:16" ht="46.5" customHeight="1" x14ac:dyDescent="0.35">
      <c r="A1" s="649" t="s">
        <v>579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</row>
    <row r="2" spans="1:16" ht="28.5" customHeight="1" x14ac:dyDescent="0.35">
      <c r="A2" s="650" t="str">
        <f>+Frontespizio!A5</f>
        <v>Inserire denominazione Regione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</row>
    <row r="3" spans="1:16" ht="50.15" customHeight="1" x14ac:dyDescent="0.35">
      <c r="A3" s="651" t="s">
        <v>188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2"/>
    </row>
    <row r="4" spans="1:16" ht="52.5" customHeight="1" x14ac:dyDescent="0.35">
      <c r="A4" s="653" t="s">
        <v>95</v>
      </c>
      <c r="B4" s="654" t="s">
        <v>40</v>
      </c>
      <c r="C4" s="673" t="s">
        <v>56</v>
      </c>
      <c r="D4" s="674"/>
      <c r="E4" s="680" t="s">
        <v>98</v>
      </c>
      <c r="F4" s="681"/>
      <c r="G4" s="681"/>
      <c r="H4" s="681"/>
      <c r="I4" s="681"/>
      <c r="J4" s="681"/>
      <c r="K4" s="681"/>
      <c r="L4" s="681"/>
      <c r="M4" s="681"/>
      <c r="N4" s="682"/>
      <c r="O4" s="659" t="s">
        <v>100</v>
      </c>
      <c r="P4" s="660"/>
    </row>
    <row r="5" spans="1:16" ht="52.5" customHeight="1" x14ac:dyDescent="0.35">
      <c r="A5" s="653"/>
      <c r="B5" s="654"/>
      <c r="C5" s="675"/>
      <c r="D5" s="676"/>
      <c r="E5" s="100" t="s">
        <v>109</v>
      </c>
      <c r="F5" s="677" t="s">
        <v>659</v>
      </c>
      <c r="G5" s="678"/>
      <c r="H5" s="678"/>
      <c r="I5" s="678"/>
      <c r="J5" s="678"/>
      <c r="K5" s="678"/>
      <c r="L5" s="678"/>
      <c r="M5" s="678"/>
      <c r="N5" s="679"/>
      <c r="O5" s="661"/>
      <c r="P5" s="662"/>
    </row>
    <row r="6" spans="1:16" ht="90" customHeight="1" x14ac:dyDescent="0.35">
      <c r="A6" s="653"/>
      <c r="B6" s="654"/>
      <c r="C6" s="655" t="s">
        <v>96</v>
      </c>
      <c r="D6" s="655" t="s">
        <v>97</v>
      </c>
      <c r="E6" s="689" t="s">
        <v>607</v>
      </c>
      <c r="F6" s="663" t="s">
        <v>96</v>
      </c>
      <c r="G6" s="665" t="s">
        <v>97</v>
      </c>
      <c r="H6" s="665"/>
      <c r="I6" s="666"/>
      <c r="J6" s="657" t="s">
        <v>113</v>
      </c>
      <c r="K6" s="657"/>
      <c r="L6" s="657"/>
      <c r="M6" s="657"/>
      <c r="N6" s="657"/>
      <c r="O6" s="658" t="s">
        <v>108</v>
      </c>
      <c r="P6" s="658"/>
    </row>
    <row r="7" spans="1:16" ht="101.15" customHeight="1" x14ac:dyDescent="0.35">
      <c r="A7" s="653"/>
      <c r="B7" s="654"/>
      <c r="C7" s="656"/>
      <c r="D7" s="656"/>
      <c r="E7" s="690"/>
      <c r="F7" s="664"/>
      <c r="G7" s="101" t="s">
        <v>99</v>
      </c>
      <c r="H7" s="102" t="s">
        <v>138</v>
      </c>
      <c r="I7" s="103" t="s">
        <v>139</v>
      </c>
      <c r="J7" s="104" t="s">
        <v>197</v>
      </c>
      <c r="K7" s="104" t="s">
        <v>134</v>
      </c>
      <c r="L7" s="104" t="s">
        <v>135</v>
      </c>
      <c r="M7" s="104" t="s">
        <v>136</v>
      </c>
      <c r="N7" s="102" t="s">
        <v>137</v>
      </c>
      <c r="O7" s="92" t="s">
        <v>660</v>
      </c>
      <c r="P7" s="92" t="s">
        <v>661</v>
      </c>
    </row>
    <row r="8" spans="1:16" ht="16" customHeight="1" x14ac:dyDescent="0.35">
      <c r="A8" s="653">
        <v>2021</v>
      </c>
      <c r="B8" s="19" t="s">
        <v>13</v>
      </c>
      <c r="C8" s="303"/>
      <c r="D8" s="304"/>
      <c r="E8" s="307"/>
      <c r="F8" s="90"/>
      <c r="G8" s="226"/>
      <c r="H8" s="227"/>
      <c r="I8" s="227"/>
      <c r="J8" s="228"/>
      <c r="K8" s="228"/>
      <c r="L8" s="228"/>
      <c r="M8" s="228"/>
      <c r="N8" s="228"/>
      <c r="O8" s="228"/>
      <c r="P8" s="228"/>
    </row>
    <row r="9" spans="1:16" x14ac:dyDescent="0.35">
      <c r="A9" s="653"/>
      <c r="B9" s="19" t="s">
        <v>14</v>
      </c>
      <c r="C9" s="305"/>
      <c r="D9" s="304"/>
      <c r="E9" s="307"/>
      <c r="F9" s="90"/>
      <c r="G9" s="226"/>
      <c r="H9" s="227"/>
      <c r="I9" s="227"/>
      <c r="J9" s="228"/>
      <c r="K9" s="228"/>
      <c r="L9" s="228"/>
      <c r="M9" s="228"/>
      <c r="N9" s="228"/>
      <c r="O9" s="228"/>
      <c r="P9" s="228"/>
    </row>
    <row r="10" spans="1:16" x14ac:dyDescent="0.35">
      <c r="A10" s="653"/>
      <c r="B10" s="692" t="s">
        <v>15</v>
      </c>
      <c r="C10" s="303"/>
      <c r="D10" s="306"/>
      <c r="E10" s="687"/>
      <c r="F10" s="308"/>
      <c r="G10" s="229" t="s">
        <v>2</v>
      </c>
      <c r="H10" s="310"/>
      <c r="I10" s="311"/>
      <c r="J10" s="312"/>
      <c r="K10" s="312"/>
      <c r="L10" s="312"/>
      <c r="M10" s="312"/>
      <c r="N10" s="301">
        <f>SUM(J10:M10)</f>
        <v>0</v>
      </c>
      <c r="O10" s="303"/>
      <c r="P10" s="314"/>
    </row>
    <row r="11" spans="1:16" x14ac:dyDescent="0.35">
      <c r="A11" s="653"/>
      <c r="B11" s="692"/>
      <c r="C11" s="184"/>
      <c r="D11" s="186"/>
      <c r="E11" s="694"/>
      <c r="F11" s="230"/>
      <c r="G11" s="229" t="s">
        <v>3</v>
      </c>
      <c r="H11" s="310"/>
      <c r="I11" s="311"/>
      <c r="J11" s="312"/>
      <c r="K11" s="312"/>
      <c r="L11" s="312"/>
      <c r="M11" s="312"/>
      <c r="N11" s="301">
        <f t="shared" ref="N11:N12" si="0">SUM(J11:M11)</f>
        <v>0</v>
      </c>
      <c r="O11" s="190"/>
      <c r="P11" s="190"/>
    </row>
    <row r="12" spans="1:16" x14ac:dyDescent="0.35">
      <c r="A12" s="653"/>
      <c r="B12" s="692"/>
      <c r="C12" s="185"/>
      <c r="D12" s="187"/>
      <c r="E12" s="694"/>
      <c r="F12" s="230"/>
      <c r="G12" s="229" t="s">
        <v>4</v>
      </c>
      <c r="H12" s="310"/>
      <c r="I12" s="311"/>
      <c r="J12" s="312"/>
      <c r="K12" s="312"/>
      <c r="L12" s="312"/>
      <c r="M12" s="312"/>
      <c r="N12" s="301">
        <f t="shared" si="0"/>
        <v>0</v>
      </c>
      <c r="O12" s="190"/>
      <c r="P12" s="190"/>
    </row>
    <row r="13" spans="1:16" x14ac:dyDescent="0.35">
      <c r="A13" s="653"/>
      <c r="B13" s="692"/>
      <c r="C13" s="185"/>
      <c r="D13" s="187"/>
      <c r="E13" s="695"/>
      <c r="F13" s="230"/>
      <c r="G13" s="231" t="s">
        <v>5</v>
      </c>
      <c r="H13" s="307"/>
      <c r="I13" s="311"/>
      <c r="J13" s="133"/>
      <c r="K13" s="133"/>
      <c r="L13" s="133"/>
      <c r="M13" s="133"/>
      <c r="N13" s="133"/>
      <c r="O13" s="190"/>
      <c r="P13" s="190"/>
    </row>
    <row r="14" spans="1:16" x14ac:dyDescent="0.35">
      <c r="A14" s="653"/>
      <c r="B14" s="692"/>
      <c r="C14" s="185"/>
      <c r="D14" s="187"/>
      <c r="E14" s="694"/>
      <c r="F14" s="230"/>
      <c r="G14" s="229" t="s">
        <v>6</v>
      </c>
      <c r="H14" s="310"/>
      <c r="I14" s="311"/>
      <c r="J14" s="312"/>
      <c r="K14" s="312"/>
      <c r="L14" s="312"/>
      <c r="M14" s="312"/>
      <c r="N14" s="301">
        <f>SUM(J14:M14)</f>
        <v>0</v>
      </c>
      <c r="O14" s="190"/>
      <c r="P14" s="190"/>
    </row>
    <row r="15" spans="1:16" x14ac:dyDescent="0.35">
      <c r="A15" s="653"/>
      <c r="B15" s="692"/>
      <c r="C15" s="185"/>
      <c r="D15" s="187"/>
      <c r="E15" s="694"/>
      <c r="F15" s="230"/>
      <c r="G15" s="229" t="s">
        <v>7</v>
      </c>
      <c r="H15" s="310"/>
      <c r="I15" s="311"/>
      <c r="J15" s="312"/>
      <c r="K15" s="312"/>
      <c r="L15" s="312"/>
      <c r="M15" s="312"/>
      <c r="N15" s="301">
        <f>SUM(J15:M15)</f>
        <v>0</v>
      </c>
      <c r="O15" s="190"/>
      <c r="P15" s="190"/>
    </row>
    <row r="16" spans="1:16" x14ac:dyDescent="0.35">
      <c r="A16" s="691"/>
      <c r="B16" s="693"/>
      <c r="C16" s="185"/>
      <c r="D16" s="187"/>
      <c r="E16" s="696"/>
      <c r="F16" s="230"/>
      <c r="G16" s="232" t="s">
        <v>8</v>
      </c>
      <c r="H16" s="188"/>
      <c r="I16" s="189"/>
      <c r="J16" s="313"/>
      <c r="K16" s="313"/>
      <c r="L16" s="313"/>
      <c r="M16" s="313"/>
      <c r="N16" s="302">
        <f>SUM(J16:M16)</f>
        <v>0</v>
      </c>
      <c r="O16" s="190"/>
      <c r="P16" s="190"/>
    </row>
    <row r="17" spans="1:16" ht="34.15" customHeight="1" x14ac:dyDescent="0.35">
      <c r="A17" s="670" t="s">
        <v>36</v>
      </c>
      <c r="B17" s="670"/>
      <c r="C17" s="290">
        <f>SUM(C8:C16)</f>
        <v>0</v>
      </c>
      <c r="D17" s="290">
        <f>SUM(D8:D16)</f>
        <v>0</v>
      </c>
      <c r="E17" s="290">
        <f>(E8+E9)</f>
        <v>0</v>
      </c>
      <c r="F17" s="290">
        <f>F10</f>
        <v>0</v>
      </c>
      <c r="G17" s="291"/>
      <c r="H17" s="290">
        <f>SUM(H10:H15)</f>
        <v>0</v>
      </c>
      <c r="I17" s="292">
        <f>SUM(I10:I15)</f>
        <v>0</v>
      </c>
      <c r="J17" s="293">
        <f t="shared" ref="J17:L17" si="1">(J10+J11+J12+J14+J15+J16)</f>
        <v>0</v>
      </c>
      <c r="K17" s="293">
        <f t="shared" si="1"/>
        <v>0</v>
      </c>
      <c r="L17" s="293">
        <f t="shared" si="1"/>
        <v>0</v>
      </c>
      <c r="M17" s="293">
        <f>(M10+M11+M12+M14+M15+M16)</f>
        <v>0</v>
      </c>
      <c r="N17" s="293">
        <f>(N10+N11+N12+N14+N15+N16)</f>
        <v>0</v>
      </c>
      <c r="O17" s="290">
        <f>SUM(O8:O16)</f>
        <v>0</v>
      </c>
      <c r="P17" s="290">
        <f>SUM(P8:P16)</f>
        <v>0</v>
      </c>
    </row>
    <row r="18" spans="1:16" x14ac:dyDescent="0.35">
      <c r="A18" s="653">
        <v>2022</v>
      </c>
      <c r="B18" s="683" t="s">
        <v>16</v>
      </c>
      <c r="C18" s="303"/>
      <c r="D18" s="306"/>
      <c r="E18" s="687"/>
      <c r="F18" s="309"/>
      <c r="G18" s="229" t="s">
        <v>2</v>
      </c>
      <c r="H18" s="310"/>
      <c r="I18" s="311"/>
      <c r="J18" s="312"/>
      <c r="K18" s="312"/>
      <c r="L18" s="312"/>
      <c r="M18" s="312"/>
      <c r="N18" s="301">
        <f>SUM(H18:M18)</f>
        <v>0</v>
      </c>
      <c r="O18" s="303"/>
      <c r="P18" s="314"/>
    </row>
    <row r="19" spans="1:16" x14ac:dyDescent="0.35">
      <c r="A19" s="653"/>
      <c r="B19" s="684"/>
      <c r="C19" s="184"/>
      <c r="D19" s="186"/>
      <c r="E19" s="687"/>
      <c r="F19" s="233"/>
      <c r="G19" s="229" t="s">
        <v>3</v>
      </c>
      <c r="H19" s="310"/>
      <c r="I19" s="311"/>
      <c r="J19" s="312"/>
      <c r="K19" s="312"/>
      <c r="L19" s="312"/>
      <c r="M19" s="312"/>
      <c r="N19" s="301">
        <f>SUM(H19:M19)</f>
        <v>0</v>
      </c>
      <c r="O19" s="190"/>
      <c r="P19" s="190"/>
    </row>
    <row r="20" spans="1:16" x14ac:dyDescent="0.35">
      <c r="A20" s="653"/>
      <c r="B20" s="684"/>
      <c r="C20" s="185"/>
      <c r="D20" s="187"/>
      <c r="E20" s="687"/>
      <c r="F20" s="233"/>
      <c r="G20" s="229" t="s">
        <v>4</v>
      </c>
      <c r="H20" s="310"/>
      <c r="I20" s="311"/>
      <c r="J20" s="312"/>
      <c r="K20" s="312"/>
      <c r="L20" s="312"/>
      <c r="M20" s="312"/>
      <c r="N20" s="301">
        <f>SUM(H20:M20)</f>
        <v>0</v>
      </c>
      <c r="O20" s="190"/>
      <c r="P20" s="190"/>
    </row>
    <row r="21" spans="1:16" x14ac:dyDescent="0.35">
      <c r="A21" s="653"/>
      <c r="B21" s="685"/>
      <c r="C21" s="185"/>
      <c r="D21" s="187"/>
      <c r="E21" s="688"/>
      <c r="F21" s="233"/>
      <c r="G21" s="231" t="s">
        <v>5</v>
      </c>
      <c r="H21" s="310"/>
      <c r="I21" s="311"/>
      <c r="J21" s="133"/>
      <c r="K21" s="133"/>
      <c r="L21" s="133"/>
      <c r="M21" s="133"/>
      <c r="N21" s="133"/>
      <c r="O21" s="190"/>
      <c r="P21" s="190"/>
    </row>
    <row r="22" spans="1:16" x14ac:dyDescent="0.35">
      <c r="A22" s="653"/>
      <c r="B22" s="684"/>
      <c r="C22" s="185"/>
      <c r="D22" s="187"/>
      <c r="E22" s="687"/>
      <c r="F22" s="233"/>
      <c r="G22" s="229" t="s">
        <v>6</v>
      </c>
      <c r="H22" s="310"/>
      <c r="I22" s="311"/>
      <c r="J22" s="312"/>
      <c r="K22" s="312"/>
      <c r="L22" s="312"/>
      <c r="M22" s="312"/>
      <c r="N22" s="301">
        <f>SUM(H22:M22)</f>
        <v>0</v>
      </c>
      <c r="O22" s="190"/>
      <c r="P22" s="190"/>
    </row>
    <row r="23" spans="1:16" x14ac:dyDescent="0.35">
      <c r="A23" s="653"/>
      <c r="B23" s="684"/>
      <c r="C23" s="185"/>
      <c r="D23" s="187"/>
      <c r="E23" s="687"/>
      <c r="F23" s="233"/>
      <c r="G23" s="229" t="s">
        <v>7</v>
      </c>
      <c r="H23" s="310"/>
      <c r="I23" s="311"/>
      <c r="J23" s="312"/>
      <c r="K23" s="312"/>
      <c r="L23" s="312"/>
      <c r="M23" s="312"/>
      <c r="N23" s="301">
        <f>SUM(H23:M23)</f>
        <v>0</v>
      </c>
      <c r="O23" s="190"/>
      <c r="P23" s="190"/>
    </row>
    <row r="24" spans="1:16" x14ac:dyDescent="0.35">
      <c r="A24" s="653"/>
      <c r="B24" s="686"/>
      <c r="C24" s="185"/>
      <c r="D24" s="187"/>
      <c r="E24" s="687"/>
      <c r="F24" s="234"/>
      <c r="G24" s="229" t="s">
        <v>8</v>
      </c>
      <c r="H24" s="21"/>
      <c r="I24" s="22"/>
      <c r="J24" s="312"/>
      <c r="K24" s="312"/>
      <c r="L24" s="312"/>
      <c r="M24" s="312"/>
      <c r="N24" s="301">
        <f>SUM(J24:M24)</f>
        <v>0</v>
      </c>
      <c r="O24" s="190"/>
      <c r="P24" s="190"/>
    </row>
    <row r="25" spans="1:16" ht="29.65" customHeight="1" x14ac:dyDescent="0.35">
      <c r="A25" s="670" t="s">
        <v>37</v>
      </c>
      <c r="B25" s="670"/>
      <c r="C25" s="290">
        <f>SUM(C18)</f>
        <v>0</v>
      </c>
      <c r="D25" s="290">
        <f>SUM(D18)</f>
        <v>0</v>
      </c>
      <c r="E25" s="294"/>
      <c r="F25" s="291">
        <f>SUM(F18)</f>
        <v>0</v>
      </c>
      <c r="G25" s="295"/>
      <c r="H25" s="290">
        <f>SUM(H18:H23)</f>
        <v>0</v>
      </c>
      <c r="I25" s="292">
        <f>SUM(I18:I23)</f>
        <v>0</v>
      </c>
      <c r="J25" s="293">
        <f>(J18+J19+J20+J22+J23+J24)</f>
        <v>0</v>
      </c>
      <c r="K25" s="293">
        <f>(K18+K19+K20+K22+K23+K24)</f>
        <v>0</v>
      </c>
      <c r="L25" s="293">
        <f>(L18+L19+L20+L22+L23+L24)</f>
        <v>0</v>
      </c>
      <c r="M25" s="293">
        <f>(M18+M19+M20+M22+M23+M24)</f>
        <v>0</v>
      </c>
      <c r="N25" s="293">
        <f>(N18+N19+N20+N22+N23+N24)</f>
        <v>0</v>
      </c>
      <c r="O25" s="290">
        <f>SUM(O18)</f>
        <v>0</v>
      </c>
      <c r="P25" s="290">
        <f>SUM(P18)</f>
        <v>0</v>
      </c>
    </row>
    <row r="26" spans="1:16" x14ac:dyDescent="0.35">
      <c r="A26" s="89"/>
      <c r="B26" s="89"/>
      <c r="E26" s="2"/>
      <c r="F26" s="53"/>
      <c r="G26" s="2"/>
      <c r="H26" s="2"/>
      <c r="I26" s="2"/>
      <c r="J26" s="2"/>
      <c r="K26" s="2"/>
      <c r="L26" s="2"/>
      <c r="M26" s="2"/>
      <c r="N26" s="2"/>
    </row>
    <row r="27" spans="1:16" x14ac:dyDescent="0.35">
      <c r="A27" s="89"/>
      <c r="B27" s="89"/>
      <c r="E27" s="2"/>
      <c r="F27" s="53"/>
      <c r="G27" s="2"/>
      <c r="H27" s="2"/>
      <c r="I27" s="2"/>
      <c r="J27" s="2"/>
      <c r="K27" s="2"/>
      <c r="L27" s="2"/>
      <c r="M27" s="2"/>
      <c r="N27" s="2"/>
    </row>
    <row r="28" spans="1:16" ht="35.25" customHeight="1" x14ac:dyDescent="0.35">
      <c r="A28" s="671" t="s">
        <v>26</v>
      </c>
      <c r="B28" s="672"/>
      <c r="C28" s="296">
        <f>C17+C25</f>
        <v>0</v>
      </c>
      <c r="D28" s="296">
        <f>D17+D25</f>
        <v>0</v>
      </c>
      <c r="E28" s="297">
        <f>E17</f>
        <v>0</v>
      </c>
      <c r="F28" s="299">
        <f>(F17+F25)</f>
        <v>0</v>
      </c>
      <c r="G28" s="298"/>
      <c r="H28" s="299">
        <f t="shared" ref="H28:P28" si="2">H17+H25</f>
        <v>0</v>
      </c>
      <c r="I28" s="299">
        <f t="shared" si="2"/>
        <v>0</v>
      </c>
      <c r="J28" s="300">
        <f t="shared" si="2"/>
        <v>0</v>
      </c>
      <c r="K28" s="300">
        <f t="shared" si="2"/>
        <v>0</v>
      </c>
      <c r="L28" s="300">
        <f t="shared" si="2"/>
        <v>0</v>
      </c>
      <c r="M28" s="300">
        <f t="shared" si="2"/>
        <v>0</v>
      </c>
      <c r="N28" s="300">
        <f t="shared" si="2"/>
        <v>0</v>
      </c>
      <c r="O28" s="299">
        <f t="shared" si="2"/>
        <v>0</v>
      </c>
      <c r="P28" s="299">
        <f t="shared" si="2"/>
        <v>0</v>
      </c>
    </row>
    <row r="29" spans="1:16" x14ac:dyDescent="0.35">
      <c r="A29" s="250"/>
      <c r="B29" s="250"/>
      <c r="C29" s="250"/>
      <c r="D29" s="250"/>
      <c r="E29" s="250"/>
      <c r="F29" s="250"/>
      <c r="G29" s="250"/>
      <c r="H29" s="250"/>
    </row>
    <row r="30" spans="1:16" ht="22" customHeight="1" x14ac:dyDescent="0.35">
      <c r="A30" s="269" t="s">
        <v>609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1"/>
    </row>
    <row r="31" spans="1:16" ht="38.25" customHeight="1" x14ac:dyDescent="0.35">
      <c r="A31" s="667" t="s">
        <v>608</v>
      </c>
      <c r="B31" s="668"/>
      <c r="C31" s="668"/>
      <c r="D31" s="668"/>
      <c r="E31" s="668"/>
      <c r="F31" s="668"/>
      <c r="G31" s="668"/>
      <c r="H31" s="668"/>
      <c r="I31" s="668"/>
      <c r="J31" s="668"/>
      <c r="K31" s="668"/>
      <c r="L31" s="668"/>
      <c r="M31" s="668"/>
      <c r="N31" s="668"/>
      <c r="O31" s="668"/>
      <c r="P31" s="669"/>
    </row>
  </sheetData>
  <sheetProtection algorithmName="SHA-512" hashValue="Fd3YGMyJS8nlZ5hE1Tciv8LkB0GvLQGdMVctHacJt0kbmhM3dt4wUyjRYlRs7u3qaxN61+FA7oY2Om/290q0pQ==" saltValue="Q61opP8qyiPGGunmwB1LJw==" spinCount="100000" sheet="1" selectLockedCells="1"/>
  <mergeCells count="26">
    <mergeCell ref="A31:P31"/>
    <mergeCell ref="A25:B25"/>
    <mergeCell ref="A28:B28"/>
    <mergeCell ref="C4:D5"/>
    <mergeCell ref="F5:N5"/>
    <mergeCell ref="E4:N4"/>
    <mergeCell ref="A17:B17"/>
    <mergeCell ref="A18:A24"/>
    <mergeCell ref="B18:B24"/>
    <mergeCell ref="E18:E24"/>
    <mergeCell ref="E6:E7"/>
    <mergeCell ref="A8:A16"/>
    <mergeCell ref="B10:B16"/>
    <mergeCell ref="E10:E16"/>
    <mergeCell ref="A1:P1"/>
    <mergeCell ref="A2:P2"/>
    <mergeCell ref="A3:P3"/>
    <mergeCell ref="A4:A7"/>
    <mergeCell ref="B4:B7"/>
    <mergeCell ref="C6:C7"/>
    <mergeCell ref="D6:D7"/>
    <mergeCell ref="J6:N6"/>
    <mergeCell ref="O6:P6"/>
    <mergeCell ref="O4:P5"/>
    <mergeCell ref="F6:F7"/>
    <mergeCell ref="G6:I6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headerFooter>
    <oddFooter>Pagina &amp;P&amp;R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A4FA3-9661-411C-B9BD-FCC3C21E9848}">
  <sheetPr>
    <tabColor rgb="FF92D050"/>
    <pageSetUpPr fitToPage="1"/>
  </sheetPr>
  <dimension ref="A1:U49"/>
  <sheetViews>
    <sheetView topLeftCell="A19" zoomScale="60" zoomScaleNormal="60" zoomScalePageLayoutView="50" workbookViewId="0">
      <selection activeCell="N29" sqref="N29"/>
    </sheetView>
  </sheetViews>
  <sheetFormatPr defaultRowHeight="14.5" x14ac:dyDescent="0.35"/>
  <cols>
    <col min="1" max="1" width="38.1796875" style="12" customWidth="1"/>
    <col min="2" max="2" width="9.453125" customWidth="1"/>
    <col min="3" max="3" width="10.81640625" customWidth="1"/>
    <col min="4" max="4" width="11.1796875" customWidth="1"/>
    <col min="5" max="7" width="10.453125" customWidth="1"/>
    <col min="8" max="8" width="15.453125" customWidth="1"/>
    <col min="9" max="9" width="24.08984375" customWidth="1"/>
    <col min="10" max="10" width="14.54296875" customWidth="1"/>
    <col min="11" max="11" width="11.453125" customWidth="1"/>
    <col min="12" max="12" width="10.1796875" customWidth="1"/>
    <col min="13" max="13" width="14.54296875" customWidth="1"/>
    <col min="15" max="15" width="10" customWidth="1"/>
    <col min="16" max="16" width="12" customWidth="1"/>
    <col min="17" max="17" width="12.81640625" customWidth="1"/>
    <col min="18" max="18" width="7.81640625" customWidth="1"/>
    <col min="19" max="19" width="43.6328125" customWidth="1"/>
    <col min="20" max="20" width="64" customWidth="1"/>
    <col min="21" max="21" width="74.36328125" customWidth="1"/>
  </cols>
  <sheetData>
    <row r="1" spans="1:21" ht="52.5" customHeight="1" x14ac:dyDescent="0.35">
      <c r="A1" s="727" t="s">
        <v>591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55"/>
      <c r="S1" s="55"/>
    </row>
    <row r="2" spans="1:21" ht="52.5" customHeight="1" x14ac:dyDescent="0.35">
      <c r="A2" s="728" t="str">
        <f>+Frontespizio!A5</f>
        <v>Inserire denominazione Regione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56"/>
      <c r="S2" s="56"/>
    </row>
    <row r="3" spans="1:21" ht="28.5" customHeight="1" x14ac:dyDescent="0.35">
      <c r="A3" s="729" t="s">
        <v>612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57"/>
      <c r="S3" s="57"/>
    </row>
    <row r="4" spans="1:21" ht="56.5" customHeight="1" x14ac:dyDescent="0.35">
      <c r="A4" s="715" t="s">
        <v>46</v>
      </c>
      <c r="B4" s="730" t="s">
        <v>172</v>
      </c>
      <c r="C4" s="730"/>
      <c r="D4" s="730"/>
      <c r="E4" s="730"/>
      <c r="F4" s="730"/>
      <c r="G4" s="730"/>
      <c r="H4" s="730"/>
      <c r="I4" s="717" t="s">
        <v>173</v>
      </c>
      <c r="J4" s="717"/>
      <c r="K4" s="717"/>
      <c r="L4" s="717"/>
      <c r="M4" s="717"/>
      <c r="N4" s="717"/>
      <c r="O4" s="717"/>
      <c r="P4" s="717"/>
      <c r="Q4" s="717"/>
      <c r="R4" s="58"/>
      <c r="S4" s="58"/>
    </row>
    <row r="5" spans="1:21" ht="80.650000000000006" customHeight="1" x14ac:dyDescent="0.35">
      <c r="A5" s="715"/>
      <c r="B5" s="731" t="s">
        <v>29</v>
      </c>
      <c r="C5" s="731"/>
      <c r="D5" s="703" t="s">
        <v>614</v>
      </c>
      <c r="E5" s="703"/>
      <c r="F5" s="725" t="s">
        <v>30</v>
      </c>
      <c r="G5" s="725"/>
      <c r="H5" s="725"/>
      <c r="I5" s="705" t="s">
        <v>51</v>
      </c>
      <c r="J5" s="705" t="s">
        <v>49</v>
      </c>
      <c r="K5" s="705" t="s">
        <v>117</v>
      </c>
      <c r="L5" s="705"/>
      <c r="M5" s="705"/>
      <c r="N5" s="705"/>
      <c r="O5" s="705"/>
      <c r="P5" s="705"/>
      <c r="Q5" s="705"/>
      <c r="R5" s="59"/>
      <c r="S5" s="697" t="s">
        <v>131</v>
      </c>
      <c r="T5" s="697" t="s">
        <v>534</v>
      </c>
      <c r="U5" s="697" t="s">
        <v>668</v>
      </c>
    </row>
    <row r="6" spans="1:21" ht="34.5" customHeight="1" x14ac:dyDescent="0.35">
      <c r="A6" s="715"/>
      <c r="B6" s="731"/>
      <c r="C6" s="731"/>
      <c r="D6" s="703"/>
      <c r="E6" s="703"/>
      <c r="F6" s="725"/>
      <c r="G6" s="725"/>
      <c r="H6" s="725"/>
      <c r="I6" s="705"/>
      <c r="J6" s="705"/>
      <c r="K6" s="713" t="s">
        <v>68</v>
      </c>
      <c r="L6" s="713"/>
      <c r="M6" s="713"/>
      <c r="N6" s="714" t="s">
        <v>82</v>
      </c>
      <c r="O6" s="714"/>
      <c r="P6" s="714" t="s">
        <v>148</v>
      </c>
      <c r="Q6" s="714"/>
      <c r="R6" s="60"/>
      <c r="S6" s="697"/>
      <c r="T6" s="697"/>
      <c r="U6" s="697"/>
    </row>
    <row r="7" spans="1:21" ht="35.25" customHeight="1" x14ac:dyDescent="0.35">
      <c r="A7" s="715"/>
      <c r="B7" s="17" t="s">
        <v>48</v>
      </c>
      <c r="C7" s="20" t="s">
        <v>76</v>
      </c>
      <c r="D7" s="17" t="s">
        <v>48</v>
      </c>
      <c r="E7" s="20" t="s">
        <v>76</v>
      </c>
      <c r="F7" s="235" t="s">
        <v>12</v>
      </c>
      <c r="G7" s="236" t="s">
        <v>76</v>
      </c>
      <c r="H7" s="236" t="s">
        <v>66</v>
      </c>
      <c r="I7" s="17" t="s">
        <v>48</v>
      </c>
      <c r="J7" s="17" t="s">
        <v>48</v>
      </c>
      <c r="K7" s="46" t="s">
        <v>48</v>
      </c>
      <c r="L7" s="24" t="s">
        <v>76</v>
      </c>
      <c r="M7" s="24" t="s">
        <v>66</v>
      </c>
      <c r="N7" s="45" t="s">
        <v>12</v>
      </c>
      <c r="O7" s="24" t="s">
        <v>76</v>
      </c>
      <c r="P7" s="45" t="s">
        <v>12</v>
      </c>
      <c r="Q7" s="24" t="s">
        <v>76</v>
      </c>
      <c r="R7" s="61"/>
      <c r="S7" s="697"/>
      <c r="T7" s="697"/>
      <c r="U7" s="697"/>
    </row>
    <row r="8" spans="1:21" x14ac:dyDescent="0.35">
      <c r="A8" s="34" t="s">
        <v>77</v>
      </c>
      <c r="B8" s="77"/>
      <c r="C8" s="78"/>
      <c r="D8" s="77"/>
      <c r="E8" s="78"/>
      <c r="F8" s="334"/>
      <c r="G8" s="335"/>
      <c r="H8" s="724"/>
      <c r="I8" s="336"/>
      <c r="J8" s="336"/>
      <c r="K8" s="322">
        <f>SUM(I8+J8)</f>
        <v>0</v>
      </c>
      <c r="L8" s="337"/>
      <c r="M8" s="720"/>
      <c r="N8" s="338"/>
      <c r="O8" s="337"/>
      <c r="P8" s="338"/>
      <c r="Q8" s="337"/>
      <c r="R8" s="62"/>
      <c r="S8" s="332" t="str">
        <f>IF(K8&lt;=(F8),"corretto ","Totale delle Relevant è maggiore del Totale Iscritti")</f>
        <v xml:space="preserve">corretto </v>
      </c>
      <c r="U8" s="590"/>
    </row>
    <row r="9" spans="1:21" x14ac:dyDescent="0.35">
      <c r="A9" s="34" t="s">
        <v>78</v>
      </c>
      <c r="B9" s="77"/>
      <c r="C9" s="78"/>
      <c r="D9" s="51"/>
      <c r="E9" s="52"/>
      <c r="F9" s="334"/>
      <c r="G9" s="335"/>
      <c r="H9" s="724"/>
      <c r="I9" s="336"/>
      <c r="J9" s="336"/>
      <c r="K9" s="322">
        <f>SUM(I9+J9)</f>
        <v>0</v>
      </c>
      <c r="L9" s="337"/>
      <c r="M9" s="720"/>
      <c r="N9" s="338"/>
      <c r="O9" s="337"/>
      <c r="P9" s="338"/>
      <c r="Q9" s="337"/>
      <c r="R9" s="62"/>
      <c r="S9" s="332" t="str">
        <f>IF(K9&lt;=(F9),"corretto ","Totale delle Relevant è maggiore del Totale Iscritti")</f>
        <v xml:space="preserve">corretto </v>
      </c>
      <c r="U9" s="590"/>
    </row>
    <row r="10" spans="1:21" x14ac:dyDescent="0.35">
      <c r="A10" s="34" t="s">
        <v>79</v>
      </c>
      <c r="B10" s="77"/>
      <c r="C10" s="78"/>
      <c r="D10" s="51"/>
      <c r="E10" s="52"/>
      <c r="F10" s="334"/>
      <c r="G10" s="335"/>
      <c r="H10" s="724"/>
      <c r="I10" s="336"/>
      <c r="J10" s="336"/>
      <c r="K10" s="322">
        <f>SUM(I10+J10)</f>
        <v>0</v>
      </c>
      <c r="L10" s="337"/>
      <c r="M10" s="720"/>
      <c r="N10" s="338"/>
      <c r="O10" s="337"/>
      <c r="P10" s="338"/>
      <c r="Q10" s="337"/>
      <c r="R10" s="62"/>
      <c r="S10" s="332" t="str">
        <f>IF(K10&lt;=(F10),"corretto ","Totale delle Relevant è maggiore del Totale Iscritti")</f>
        <v xml:space="preserve">corretto </v>
      </c>
      <c r="U10" s="590"/>
    </row>
    <row r="11" spans="1:21" x14ac:dyDescent="0.35">
      <c r="A11" s="34" t="s">
        <v>80</v>
      </c>
      <c r="B11" s="77"/>
      <c r="C11" s="78"/>
      <c r="D11" s="51"/>
      <c r="E11" s="52"/>
      <c r="F11" s="334"/>
      <c r="G11" s="335"/>
      <c r="H11" s="724"/>
      <c r="I11" s="336"/>
      <c r="J11" s="336"/>
      <c r="K11" s="322">
        <f>SUM(I11+J11)</f>
        <v>0</v>
      </c>
      <c r="L11" s="337"/>
      <c r="M11" s="720"/>
      <c r="N11" s="338"/>
      <c r="O11" s="337"/>
      <c r="P11" s="338"/>
      <c r="Q11" s="337"/>
      <c r="R11" s="62"/>
      <c r="S11" s="332" t="str">
        <f>IF(K11&lt;=(F11),"corretto ","Totale delle Relevant è maggiore del Totale Iscritti")</f>
        <v xml:space="preserve">corretto </v>
      </c>
      <c r="U11" s="590"/>
    </row>
    <row r="12" spans="1:21" x14ac:dyDescent="0.35">
      <c r="A12" s="26" t="s">
        <v>34</v>
      </c>
      <c r="B12" s="315">
        <f t="shared" ref="B12:Q12" si="0">SUM(B8:B11)</f>
        <v>0</v>
      </c>
      <c r="C12" s="316">
        <f t="shared" si="0"/>
        <v>0</v>
      </c>
      <c r="D12" s="315">
        <f t="shared" si="0"/>
        <v>0</v>
      </c>
      <c r="E12" s="316">
        <f t="shared" si="0"/>
        <v>0</v>
      </c>
      <c r="F12" s="317">
        <f>SUM(F8:F11)</f>
        <v>0</v>
      </c>
      <c r="G12" s="318">
        <f t="shared" si="0"/>
        <v>0</v>
      </c>
      <c r="H12" s="318">
        <f t="shared" si="0"/>
        <v>0</v>
      </c>
      <c r="I12" s="319">
        <f t="shared" si="0"/>
        <v>0</v>
      </c>
      <c r="J12" s="319">
        <f t="shared" si="0"/>
        <v>0</v>
      </c>
      <c r="K12" s="320">
        <f t="shared" si="0"/>
        <v>0</v>
      </c>
      <c r="L12" s="321">
        <f>SUM(L8:L11)</f>
        <v>0</v>
      </c>
      <c r="M12" s="321">
        <f t="shared" si="0"/>
        <v>0</v>
      </c>
      <c r="N12" s="321">
        <f t="shared" si="0"/>
        <v>0</v>
      </c>
      <c r="O12" s="321">
        <f t="shared" si="0"/>
        <v>0</v>
      </c>
      <c r="P12" s="321">
        <f t="shared" si="0"/>
        <v>0</v>
      </c>
      <c r="Q12" s="321">
        <f t="shared" si="0"/>
        <v>0</v>
      </c>
      <c r="R12" s="63"/>
      <c r="S12" s="2"/>
      <c r="T12" s="332" t="str">
        <f>IF(N12&lt;=(K12),"corretto ","Totale delle relevant certification Baseline è maggiore del Duale ordinario")</f>
        <v xml:space="preserve">corretto </v>
      </c>
      <c r="U12" s="332" t="str">
        <f>IF(P12&lt;=(K12),"corretto ","Totale delle relevant certification Target valorizzato/coerente è maggiore del Duale ordinario")</f>
        <v xml:space="preserve">corretto </v>
      </c>
    </row>
    <row r="13" spans="1:21" ht="28.5" customHeight="1" x14ac:dyDescent="0.35">
      <c r="A13" s="729" t="s">
        <v>613</v>
      </c>
      <c r="B13" s="729"/>
      <c r="C13" s="729"/>
      <c r="D13" s="729"/>
      <c r="E13" s="729"/>
      <c r="F13" s="729"/>
      <c r="G13" s="729"/>
      <c r="H13" s="729"/>
      <c r="I13" s="729"/>
      <c r="J13" s="729"/>
      <c r="K13" s="729"/>
      <c r="L13" s="729"/>
      <c r="M13" s="729"/>
      <c r="N13" s="729"/>
      <c r="O13" s="729"/>
      <c r="P13" s="729"/>
      <c r="Q13" s="729"/>
      <c r="R13" s="57"/>
      <c r="S13" s="57"/>
    </row>
    <row r="14" spans="1:21" ht="66.5" customHeight="1" x14ac:dyDescent="0.35">
      <c r="A14" s="715" t="s">
        <v>46</v>
      </c>
      <c r="B14" s="730" t="s">
        <v>171</v>
      </c>
      <c r="C14" s="730"/>
      <c r="D14" s="730"/>
      <c r="E14" s="730"/>
      <c r="F14" s="730"/>
      <c r="G14" s="730"/>
      <c r="H14" s="730"/>
      <c r="I14" s="717" t="s">
        <v>159</v>
      </c>
      <c r="J14" s="717"/>
      <c r="K14" s="717"/>
      <c r="L14" s="717"/>
      <c r="M14" s="717"/>
      <c r="N14" s="717"/>
      <c r="O14" s="717"/>
      <c r="P14" s="717"/>
      <c r="Q14" s="717"/>
      <c r="R14" s="64"/>
      <c r="S14" s="64"/>
    </row>
    <row r="15" spans="1:21" ht="80.650000000000006" customHeight="1" x14ac:dyDescent="0.35">
      <c r="A15" s="715"/>
      <c r="B15" s="731" t="s">
        <v>29</v>
      </c>
      <c r="C15" s="731"/>
      <c r="D15" s="703" t="s">
        <v>614</v>
      </c>
      <c r="E15" s="703"/>
      <c r="F15" s="725" t="s">
        <v>30</v>
      </c>
      <c r="G15" s="725"/>
      <c r="H15" s="725"/>
      <c r="I15" s="705" t="s">
        <v>51</v>
      </c>
      <c r="J15" s="705" t="s">
        <v>49</v>
      </c>
      <c r="K15" s="726" t="s">
        <v>117</v>
      </c>
      <c r="L15" s="726"/>
      <c r="M15" s="726"/>
      <c r="N15" s="726"/>
      <c r="O15" s="726"/>
      <c r="P15" s="726"/>
      <c r="Q15" s="726"/>
      <c r="R15" s="59"/>
      <c r="S15" s="697" t="s">
        <v>131</v>
      </c>
      <c r="T15" s="697" t="s">
        <v>534</v>
      </c>
      <c r="U15" s="697" t="s">
        <v>668</v>
      </c>
    </row>
    <row r="16" spans="1:21" ht="34.5" customHeight="1" x14ac:dyDescent="0.35">
      <c r="A16" s="715"/>
      <c r="B16" s="731"/>
      <c r="C16" s="731"/>
      <c r="D16" s="703"/>
      <c r="E16" s="703"/>
      <c r="F16" s="725"/>
      <c r="G16" s="725"/>
      <c r="H16" s="725"/>
      <c r="I16" s="705"/>
      <c r="J16" s="705"/>
      <c r="K16" s="733" t="s">
        <v>68</v>
      </c>
      <c r="L16" s="733"/>
      <c r="M16" s="733"/>
      <c r="N16" s="732" t="s">
        <v>82</v>
      </c>
      <c r="O16" s="732"/>
      <c r="P16" s="732" t="s">
        <v>148</v>
      </c>
      <c r="Q16" s="732"/>
      <c r="R16" s="60"/>
      <c r="S16" s="697"/>
      <c r="T16" s="697"/>
      <c r="U16" s="697"/>
    </row>
    <row r="17" spans="1:21" ht="35.25" customHeight="1" x14ac:dyDescent="0.35">
      <c r="A17" s="715"/>
      <c r="B17" s="17" t="s">
        <v>48</v>
      </c>
      <c r="C17" s="20" t="s">
        <v>76</v>
      </c>
      <c r="D17" s="17" t="s">
        <v>48</v>
      </c>
      <c r="E17" s="20" t="s">
        <v>76</v>
      </c>
      <c r="F17" s="235" t="s">
        <v>12</v>
      </c>
      <c r="G17" s="236" t="s">
        <v>76</v>
      </c>
      <c r="H17" s="236" t="s">
        <v>66</v>
      </c>
      <c r="I17" s="17" t="s">
        <v>48</v>
      </c>
      <c r="J17" s="17" t="s">
        <v>48</v>
      </c>
      <c r="K17" s="46" t="s">
        <v>48</v>
      </c>
      <c r="L17" s="24" t="s">
        <v>76</v>
      </c>
      <c r="M17" s="24" t="s">
        <v>66</v>
      </c>
      <c r="N17" s="45" t="s">
        <v>12</v>
      </c>
      <c r="O17" s="24" t="s">
        <v>76</v>
      </c>
      <c r="P17" s="45" t="s">
        <v>12</v>
      </c>
      <c r="Q17" s="24" t="s">
        <v>76</v>
      </c>
      <c r="R17" s="61"/>
      <c r="S17" s="697"/>
      <c r="T17" s="697"/>
      <c r="U17" s="697"/>
    </row>
    <row r="18" spans="1:21" x14ac:dyDescent="0.35">
      <c r="A18" s="34" t="s">
        <v>77</v>
      </c>
      <c r="B18" s="77"/>
      <c r="C18" s="78"/>
      <c r="D18" s="77"/>
      <c r="E18" s="78"/>
      <c r="F18" s="334"/>
      <c r="G18" s="335"/>
      <c r="H18" s="724"/>
      <c r="I18" s="336"/>
      <c r="J18" s="336"/>
      <c r="K18" s="322">
        <f>SUM(I18+J18)</f>
        <v>0</v>
      </c>
      <c r="L18" s="337"/>
      <c r="M18" s="720"/>
      <c r="N18" s="338"/>
      <c r="O18" s="337"/>
      <c r="P18" s="338"/>
      <c r="Q18" s="337"/>
      <c r="R18" s="62"/>
      <c r="S18" s="332" t="str">
        <f>IF(K18&lt;=(F18),"corretto ","Totale delle Relevant è maggiore del Totale Iscritti")</f>
        <v xml:space="preserve">corretto </v>
      </c>
      <c r="U18" s="590"/>
    </row>
    <row r="19" spans="1:21" x14ac:dyDescent="0.35">
      <c r="A19" s="34" t="s">
        <v>78</v>
      </c>
      <c r="B19" s="77"/>
      <c r="C19" s="78"/>
      <c r="D19" s="51"/>
      <c r="E19" s="52"/>
      <c r="F19" s="334"/>
      <c r="G19" s="335"/>
      <c r="H19" s="724"/>
      <c r="I19" s="336"/>
      <c r="J19" s="336"/>
      <c r="K19" s="322">
        <f>SUM(I19+J19)</f>
        <v>0</v>
      </c>
      <c r="L19" s="337"/>
      <c r="M19" s="720"/>
      <c r="N19" s="338"/>
      <c r="O19" s="337"/>
      <c r="P19" s="338"/>
      <c r="Q19" s="337"/>
      <c r="R19" s="62"/>
      <c r="S19" s="332" t="str">
        <f>IF(K19&lt;=(F19),"corretto ","Totale delle Relevant è maggiore del Totale Iscritti")</f>
        <v xml:space="preserve">corretto </v>
      </c>
      <c r="U19" s="590"/>
    </row>
    <row r="20" spans="1:21" x14ac:dyDescent="0.35">
      <c r="A20" s="34" t="s">
        <v>79</v>
      </c>
      <c r="B20" s="77"/>
      <c r="C20" s="78"/>
      <c r="D20" s="51"/>
      <c r="E20" s="52"/>
      <c r="F20" s="334"/>
      <c r="G20" s="335"/>
      <c r="H20" s="724"/>
      <c r="I20" s="336"/>
      <c r="J20" s="336"/>
      <c r="K20" s="322">
        <f>SUM(I20+J20)</f>
        <v>0</v>
      </c>
      <c r="L20" s="337"/>
      <c r="M20" s="720"/>
      <c r="N20" s="338"/>
      <c r="O20" s="337"/>
      <c r="P20" s="338"/>
      <c r="Q20" s="337"/>
      <c r="R20" s="62"/>
      <c r="S20" s="332" t="str">
        <f>IF(K20&lt;=(F20),"corretto ","Totale delle Relevant è maggiore del Totale Iscritti")</f>
        <v xml:space="preserve">corretto </v>
      </c>
      <c r="U20" s="590"/>
    </row>
    <row r="21" spans="1:21" x14ac:dyDescent="0.35">
      <c r="A21" s="34" t="s">
        <v>80</v>
      </c>
      <c r="B21" s="77"/>
      <c r="C21" s="78"/>
      <c r="D21" s="51"/>
      <c r="E21" s="52"/>
      <c r="F21" s="334"/>
      <c r="G21" s="335"/>
      <c r="H21" s="724"/>
      <c r="I21" s="336"/>
      <c r="J21" s="336"/>
      <c r="K21" s="322">
        <f>SUM(I21+J21)</f>
        <v>0</v>
      </c>
      <c r="L21" s="337"/>
      <c r="M21" s="720"/>
      <c r="N21" s="338"/>
      <c r="O21" s="337"/>
      <c r="P21" s="338"/>
      <c r="Q21" s="337"/>
      <c r="R21" s="62"/>
      <c r="S21" s="332" t="str">
        <f>IF(K21&lt;=(F21),"corretto ","Totale delle Relevant è maggiore del Totale Iscritti")</f>
        <v xml:space="preserve">corretto </v>
      </c>
      <c r="U21" s="590"/>
    </row>
    <row r="22" spans="1:21" x14ac:dyDescent="0.35">
      <c r="A22" s="26" t="s">
        <v>34</v>
      </c>
      <c r="B22" s="315">
        <f t="shared" ref="B22" si="1">SUM(B18:B21)</f>
        <v>0</v>
      </c>
      <c r="C22" s="316">
        <f t="shared" ref="C22:Q22" si="2">SUM(C18:C21)</f>
        <v>0</v>
      </c>
      <c r="D22" s="315">
        <f t="shared" si="2"/>
        <v>0</v>
      </c>
      <c r="E22" s="316">
        <f t="shared" si="2"/>
        <v>0</v>
      </c>
      <c r="F22" s="317">
        <f t="shared" si="2"/>
        <v>0</v>
      </c>
      <c r="G22" s="318">
        <f t="shared" si="2"/>
        <v>0</v>
      </c>
      <c r="H22" s="318">
        <f t="shared" si="2"/>
        <v>0</v>
      </c>
      <c r="I22" s="319">
        <f t="shared" si="2"/>
        <v>0</v>
      </c>
      <c r="J22" s="319">
        <f t="shared" si="2"/>
        <v>0</v>
      </c>
      <c r="K22" s="320">
        <f t="shared" si="2"/>
        <v>0</v>
      </c>
      <c r="L22" s="321">
        <f>SUM(L18:L21)</f>
        <v>0</v>
      </c>
      <c r="M22" s="320">
        <f t="shared" si="2"/>
        <v>0</v>
      </c>
      <c r="N22" s="320">
        <f t="shared" si="2"/>
        <v>0</v>
      </c>
      <c r="O22" s="321">
        <f t="shared" si="2"/>
        <v>0</v>
      </c>
      <c r="P22" s="320">
        <f t="shared" si="2"/>
        <v>0</v>
      </c>
      <c r="Q22" s="321">
        <f t="shared" si="2"/>
        <v>0</v>
      </c>
      <c r="R22" s="63"/>
      <c r="S22" s="2"/>
      <c r="T22" s="332" t="str">
        <f>IF(N22&lt;=(K22),"corretto ","Totale delle relevant certification Baseline è maggiore del Duale ordinario")</f>
        <v xml:space="preserve">corretto </v>
      </c>
      <c r="U22" s="332" t="str">
        <f>IF(P22&lt;=(K22),"corretto ","Totale delle relevant certification Target valorizzato/coerente è maggiore del Duale ordinario")</f>
        <v xml:space="preserve">corretto </v>
      </c>
    </row>
    <row r="23" spans="1:21" ht="28.5" x14ac:dyDescent="0.35">
      <c r="A23" s="721" t="s">
        <v>33</v>
      </c>
      <c r="B23" s="721"/>
      <c r="C23" s="721"/>
      <c r="D23" s="721"/>
      <c r="E23" s="721"/>
      <c r="F23" s="721"/>
      <c r="G23" s="721"/>
      <c r="H23" s="721"/>
      <c r="I23" s="721"/>
      <c r="J23" s="721"/>
      <c r="K23" s="721"/>
      <c r="L23" s="721"/>
      <c r="M23" s="721"/>
      <c r="N23" s="721"/>
      <c r="O23" s="721"/>
      <c r="P23" s="721"/>
      <c r="Q23" s="721"/>
      <c r="R23" s="57"/>
      <c r="S23" s="57"/>
    </row>
    <row r="24" spans="1:21" s="11" customFormat="1" ht="43.5" customHeight="1" x14ac:dyDescent="0.35">
      <c r="A24" s="715" t="s">
        <v>46</v>
      </c>
      <c r="B24" s="716" t="s">
        <v>615</v>
      </c>
      <c r="C24" s="716"/>
      <c r="D24" s="716"/>
      <c r="E24" s="716"/>
      <c r="F24" s="716"/>
      <c r="G24" s="716"/>
      <c r="H24" s="716"/>
      <c r="I24" s="717" t="s">
        <v>156</v>
      </c>
      <c r="J24" s="717"/>
      <c r="K24" s="717"/>
      <c r="L24" s="717"/>
      <c r="M24" s="717"/>
      <c r="N24" s="717"/>
      <c r="O24" s="717"/>
      <c r="P24" s="717"/>
      <c r="Q24" s="717"/>
      <c r="R24" s="64"/>
      <c r="S24" s="64"/>
    </row>
    <row r="25" spans="1:21" ht="73.150000000000006" customHeight="1" x14ac:dyDescent="0.35">
      <c r="A25" s="715"/>
      <c r="B25" s="703" t="s">
        <v>29</v>
      </c>
      <c r="C25" s="703"/>
      <c r="D25" s="703" t="s">
        <v>614</v>
      </c>
      <c r="E25" s="703"/>
      <c r="F25" s="704" t="s">
        <v>30</v>
      </c>
      <c r="G25" s="704"/>
      <c r="H25" s="704"/>
      <c r="I25" s="705" t="s">
        <v>51</v>
      </c>
      <c r="J25" s="705" t="s">
        <v>49</v>
      </c>
      <c r="K25" s="705" t="s">
        <v>117</v>
      </c>
      <c r="L25" s="705"/>
      <c r="M25" s="705"/>
      <c r="N25" s="705"/>
      <c r="O25" s="705"/>
      <c r="P25" s="712"/>
      <c r="Q25" s="712"/>
      <c r="R25" s="59"/>
      <c r="S25" s="712" t="s">
        <v>84</v>
      </c>
      <c r="T25" s="697" t="s">
        <v>534</v>
      </c>
    </row>
    <row r="26" spans="1:21" ht="36" customHeight="1" x14ac:dyDescent="0.35">
      <c r="A26" s="715"/>
      <c r="B26" s="703"/>
      <c r="C26" s="703"/>
      <c r="D26" s="703"/>
      <c r="E26" s="703"/>
      <c r="F26" s="704"/>
      <c r="G26" s="704"/>
      <c r="H26" s="704"/>
      <c r="I26" s="705"/>
      <c r="J26" s="705"/>
      <c r="K26" s="713" t="s">
        <v>68</v>
      </c>
      <c r="L26" s="713"/>
      <c r="M26" s="713"/>
      <c r="N26" s="714" t="s">
        <v>82</v>
      </c>
      <c r="O26" s="714"/>
      <c r="P26" s="712"/>
      <c r="Q26" s="712"/>
      <c r="R26" s="60"/>
      <c r="S26" s="712"/>
      <c r="T26" s="697"/>
    </row>
    <row r="27" spans="1:21" ht="29.5" customHeight="1" x14ac:dyDescent="0.35">
      <c r="A27" s="715"/>
      <c r="B27" s="17" t="s">
        <v>48</v>
      </c>
      <c r="C27" s="20" t="s">
        <v>76</v>
      </c>
      <c r="D27" s="17" t="s">
        <v>48</v>
      </c>
      <c r="E27" s="20" t="s">
        <v>76</v>
      </c>
      <c r="F27" s="47" t="s">
        <v>12</v>
      </c>
      <c r="G27" s="28" t="s">
        <v>76</v>
      </c>
      <c r="H27" s="28" t="s">
        <v>66</v>
      </c>
      <c r="I27" s="17" t="s">
        <v>48</v>
      </c>
      <c r="J27" s="17" t="s">
        <v>48</v>
      </c>
      <c r="K27" s="46" t="s">
        <v>48</v>
      </c>
      <c r="L27" s="24" t="s">
        <v>76</v>
      </c>
      <c r="M27" s="24" t="s">
        <v>66</v>
      </c>
      <c r="N27" s="45" t="s">
        <v>12</v>
      </c>
      <c r="O27" s="24" t="s">
        <v>76</v>
      </c>
      <c r="P27" s="712"/>
      <c r="Q27" s="712"/>
      <c r="R27" s="61"/>
      <c r="S27" s="712"/>
      <c r="T27" s="697"/>
    </row>
    <row r="28" spans="1:21" x14ac:dyDescent="0.35">
      <c r="A28" s="34" t="s">
        <v>77</v>
      </c>
      <c r="B28" s="339"/>
      <c r="C28" s="340"/>
      <c r="D28" s="341"/>
      <c r="E28" s="342"/>
      <c r="F28" s="325">
        <f t="shared" ref="F28:G31" si="3">(B28+D28)</f>
        <v>0</v>
      </c>
      <c r="G28" s="326">
        <f t="shared" si="3"/>
        <v>0</v>
      </c>
      <c r="H28" s="719"/>
      <c r="I28" s="336"/>
      <c r="J28" s="336"/>
      <c r="K28" s="322">
        <f>SUM(I28+J28)</f>
        <v>0</v>
      </c>
      <c r="L28" s="337"/>
      <c r="M28" s="720"/>
      <c r="N28" s="338"/>
      <c r="O28" s="337"/>
      <c r="P28" s="712"/>
      <c r="Q28" s="712"/>
      <c r="R28" s="62"/>
      <c r="S28" s="333" t="str">
        <f>IF(K28&lt;=(F28),"corretto ","Totale delle Relevant è maggiore del Totale Iscritti")</f>
        <v xml:space="preserve">corretto </v>
      </c>
    </row>
    <row r="29" spans="1:21" x14ac:dyDescent="0.35">
      <c r="A29" s="34" t="s">
        <v>78</v>
      </c>
      <c r="B29" s="339"/>
      <c r="C29" s="340"/>
      <c r="D29" s="343"/>
      <c r="E29" s="344"/>
      <c r="F29" s="325">
        <f t="shared" si="3"/>
        <v>0</v>
      </c>
      <c r="G29" s="326">
        <f t="shared" si="3"/>
        <v>0</v>
      </c>
      <c r="H29" s="719"/>
      <c r="I29" s="336"/>
      <c r="J29" s="336"/>
      <c r="K29" s="322">
        <f>SUM(I29+J29)</f>
        <v>0</v>
      </c>
      <c r="L29" s="337"/>
      <c r="M29" s="720"/>
      <c r="N29" s="338"/>
      <c r="O29" s="337"/>
      <c r="P29" s="712"/>
      <c r="Q29" s="712"/>
      <c r="R29" s="62"/>
      <c r="S29" s="333" t="str">
        <f>IF(K29&lt;=(F29),"corretto ","Totale delle Relevant è maggiore del Totale Iscritti")</f>
        <v xml:space="preserve">corretto </v>
      </c>
    </row>
    <row r="30" spans="1:21" ht="15" customHeight="1" x14ac:dyDescent="0.35">
      <c r="A30" s="34" t="s">
        <v>79</v>
      </c>
      <c r="B30" s="339"/>
      <c r="C30" s="340"/>
      <c r="D30" s="343"/>
      <c r="E30" s="344"/>
      <c r="F30" s="325">
        <f t="shared" si="3"/>
        <v>0</v>
      </c>
      <c r="G30" s="326">
        <f t="shared" si="3"/>
        <v>0</v>
      </c>
      <c r="H30" s="719"/>
      <c r="I30" s="336"/>
      <c r="J30" s="336"/>
      <c r="K30" s="322">
        <f>SUM(I30+J30)</f>
        <v>0</v>
      </c>
      <c r="L30" s="337"/>
      <c r="M30" s="720"/>
      <c r="N30" s="338"/>
      <c r="O30" s="337"/>
      <c r="P30" s="712"/>
      <c r="Q30" s="712"/>
      <c r="R30" s="62"/>
      <c r="S30" s="333" t="str">
        <f>IF(K30&lt;=(F30),"corretto ","Totale delle Relevant è maggiore del Totale Iscritti")</f>
        <v xml:space="preserve">corretto </v>
      </c>
    </row>
    <row r="31" spans="1:21" ht="15" customHeight="1" x14ac:dyDescent="0.35">
      <c r="A31" s="34" t="s">
        <v>80</v>
      </c>
      <c r="B31" s="339"/>
      <c r="C31" s="340"/>
      <c r="D31" s="343"/>
      <c r="E31" s="344"/>
      <c r="F31" s="325">
        <f t="shared" si="3"/>
        <v>0</v>
      </c>
      <c r="G31" s="326">
        <f t="shared" si="3"/>
        <v>0</v>
      </c>
      <c r="H31" s="719"/>
      <c r="I31" s="336"/>
      <c r="J31" s="336"/>
      <c r="K31" s="322">
        <f>SUM(I31+J31)</f>
        <v>0</v>
      </c>
      <c r="L31" s="337"/>
      <c r="M31" s="720"/>
      <c r="N31" s="338"/>
      <c r="O31" s="337"/>
      <c r="P31" s="712"/>
      <c r="Q31" s="712"/>
      <c r="R31" s="62"/>
      <c r="S31" s="333" t="str">
        <f>IF(K31&lt;=(F31),"corretto ","Totale delle Relevant è maggiore del Totale Iscritti")</f>
        <v xml:space="preserve">corretto </v>
      </c>
    </row>
    <row r="32" spans="1:21" ht="15" customHeight="1" x14ac:dyDescent="0.35">
      <c r="A32" s="26" t="s">
        <v>34</v>
      </c>
      <c r="B32" s="315">
        <f t="shared" ref="B32:O32" si="4">SUM(B28:B31)</f>
        <v>0</v>
      </c>
      <c r="C32" s="316">
        <f t="shared" si="4"/>
        <v>0</v>
      </c>
      <c r="D32" s="315">
        <f t="shared" si="4"/>
        <v>0</v>
      </c>
      <c r="E32" s="316">
        <f t="shared" si="4"/>
        <v>0</v>
      </c>
      <c r="F32" s="323">
        <f t="shared" si="4"/>
        <v>0</v>
      </c>
      <c r="G32" s="324">
        <f t="shared" si="4"/>
        <v>0</v>
      </c>
      <c r="H32" s="324">
        <f t="shared" si="4"/>
        <v>0</v>
      </c>
      <c r="I32" s="319">
        <f t="shared" si="4"/>
        <v>0</v>
      </c>
      <c r="J32" s="319">
        <f t="shared" si="4"/>
        <v>0</v>
      </c>
      <c r="K32" s="320">
        <f t="shared" si="4"/>
        <v>0</v>
      </c>
      <c r="L32" s="321">
        <f>SUM(L28:L31)</f>
        <v>0</v>
      </c>
      <c r="M32" s="321">
        <f t="shared" si="4"/>
        <v>0</v>
      </c>
      <c r="N32" s="321">
        <f t="shared" si="4"/>
        <v>0</v>
      </c>
      <c r="O32" s="321">
        <f t="shared" si="4"/>
        <v>0</v>
      </c>
      <c r="P32" s="712"/>
      <c r="Q32" s="712"/>
      <c r="R32" s="63"/>
      <c r="S32" s="2"/>
      <c r="T32" s="332" t="str">
        <f>IF(N32&lt;=(K32),"corretto ","Totale delle relevant certification Baseline è maggiore del Duale ordinario")</f>
        <v xml:space="preserve">corretto </v>
      </c>
    </row>
    <row r="33" spans="1:20" ht="37.9" customHeight="1" x14ac:dyDescent="0.35">
      <c r="A33" s="721" t="s">
        <v>35</v>
      </c>
      <c r="B33" s="721"/>
      <c r="C33" s="721"/>
      <c r="D33" s="721"/>
      <c r="E33" s="721"/>
      <c r="F33" s="721"/>
      <c r="G33" s="721"/>
      <c r="H33" s="721"/>
      <c r="I33" s="721"/>
      <c r="J33" s="721"/>
      <c r="K33" s="721"/>
      <c r="L33" s="721"/>
      <c r="M33" s="721"/>
      <c r="N33" s="721"/>
      <c r="O33" s="721"/>
      <c r="P33" s="721"/>
      <c r="Q33" s="721"/>
      <c r="R33" s="57"/>
      <c r="S33" s="57"/>
    </row>
    <row r="34" spans="1:20" s="11" customFormat="1" ht="43.5" customHeight="1" x14ac:dyDescent="0.35">
      <c r="A34" s="715" t="s">
        <v>46</v>
      </c>
      <c r="B34" s="716" t="s">
        <v>616</v>
      </c>
      <c r="C34" s="716"/>
      <c r="D34" s="716"/>
      <c r="E34" s="716"/>
      <c r="F34" s="716"/>
      <c r="G34" s="716"/>
      <c r="H34" s="716"/>
      <c r="I34" s="717" t="s">
        <v>160</v>
      </c>
      <c r="J34" s="717"/>
      <c r="K34" s="717"/>
      <c r="L34" s="717"/>
      <c r="M34" s="717"/>
      <c r="N34" s="717"/>
      <c r="O34" s="717"/>
      <c r="P34" s="718"/>
      <c r="Q34" s="718"/>
      <c r="R34" s="65"/>
      <c r="S34" s="65"/>
    </row>
    <row r="35" spans="1:20" ht="73.150000000000006" customHeight="1" x14ac:dyDescent="0.35">
      <c r="A35" s="715"/>
      <c r="B35" s="703" t="s">
        <v>29</v>
      </c>
      <c r="C35" s="703"/>
      <c r="D35" s="703" t="s">
        <v>614</v>
      </c>
      <c r="E35" s="703"/>
      <c r="F35" s="704" t="s">
        <v>30</v>
      </c>
      <c r="G35" s="704"/>
      <c r="H35" s="704"/>
      <c r="I35" s="705" t="s">
        <v>51</v>
      </c>
      <c r="J35" s="705" t="s">
        <v>49</v>
      </c>
      <c r="K35" s="705" t="s">
        <v>117</v>
      </c>
      <c r="L35" s="705"/>
      <c r="M35" s="705"/>
      <c r="N35" s="705"/>
      <c r="O35" s="705"/>
      <c r="P35" s="718"/>
      <c r="Q35" s="718"/>
      <c r="R35" s="59"/>
      <c r="S35" s="712" t="s">
        <v>84</v>
      </c>
      <c r="T35" s="697" t="s">
        <v>534</v>
      </c>
    </row>
    <row r="36" spans="1:20" ht="36" customHeight="1" x14ac:dyDescent="0.35">
      <c r="A36" s="715"/>
      <c r="B36" s="703"/>
      <c r="C36" s="703"/>
      <c r="D36" s="703"/>
      <c r="E36" s="703"/>
      <c r="F36" s="704"/>
      <c r="G36" s="704"/>
      <c r="H36" s="704"/>
      <c r="I36" s="705"/>
      <c r="J36" s="705"/>
      <c r="K36" s="713" t="s">
        <v>68</v>
      </c>
      <c r="L36" s="713"/>
      <c r="M36" s="713"/>
      <c r="N36" s="714" t="s">
        <v>82</v>
      </c>
      <c r="O36" s="714"/>
      <c r="P36" s="718"/>
      <c r="Q36" s="718"/>
      <c r="R36" s="60"/>
      <c r="S36" s="712"/>
      <c r="T36" s="697"/>
    </row>
    <row r="37" spans="1:20" ht="32.65" customHeight="1" x14ac:dyDescent="0.35">
      <c r="A37" s="715"/>
      <c r="B37" s="17" t="s">
        <v>48</v>
      </c>
      <c r="C37" s="20" t="s">
        <v>76</v>
      </c>
      <c r="D37" s="17" t="s">
        <v>48</v>
      </c>
      <c r="E37" s="20" t="s">
        <v>76</v>
      </c>
      <c r="F37" s="47" t="s">
        <v>12</v>
      </c>
      <c r="G37" s="28" t="s">
        <v>76</v>
      </c>
      <c r="H37" s="28" t="s">
        <v>66</v>
      </c>
      <c r="I37" s="17" t="s">
        <v>48</v>
      </c>
      <c r="J37" s="17" t="s">
        <v>48</v>
      </c>
      <c r="K37" s="46" t="s">
        <v>48</v>
      </c>
      <c r="L37" s="24" t="s">
        <v>76</v>
      </c>
      <c r="M37" s="24" t="s">
        <v>66</v>
      </c>
      <c r="N37" s="45" t="s">
        <v>12</v>
      </c>
      <c r="O37" s="24" t="s">
        <v>76</v>
      </c>
      <c r="P37" s="718"/>
      <c r="Q37" s="718"/>
      <c r="R37" s="61"/>
      <c r="S37" s="712"/>
      <c r="T37" s="697"/>
    </row>
    <row r="38" spans="1:20" x14ac:dyDescent="0.35">
      <c r="A38" s="34" t="s">
        <v>77</v>
      </c>
      <c r="B38" s="77"/>
      <c r="C38" s="107"/>
      <c r="D38" s="77"/>
      <c r="E38" s="107"/>
      <c r="F38" s="328">
        <f t="shared" ref="F38:G41" si="5">(B38+D38)</f>
        <v>0</v>
      </c>
      <c r="G38" s="329">
        <f t="shared" si="5"/>
        <v>0</v>
      </c>
      <c r="H38" s="722"/>
      <c r="I38" s="38"/>
      <c r="J38" s="38"/>
      <c r="K38" s="327">
        <f>SUM(I38+J38)</f>
        <v>0</v>
      </c>
      <c r="L38" s="41"/>
      <c r="M38" s="723"/>
      <c r="N38" s="49"/>
      <c r="O38" s="49"/>
      <c r="P38" s="718"/>
      <c r="Q38" s="718"/>
      <c r="R38" s="62"/>
      <c r="S38" s="333" t="s">
        <v>86</v>
      </c>
    </row>
    <row r="39" spans="1:20" x14ac:dyDescent="0.35">
      <c r="A39" s="34" t="s">
        <v>78</v>
      </c>
      <c r="B39" s="77"/>
      <c r="C39" s="107"/>
      <c r="D39" s="51"/>
      <c r="E39" s="108"/>
      <c r="F39" s="328">
        <f t="shared" si="5"/>
        <v>0</v>
      </c>
      <c r="G39" s="329">
        <f t="shared" si="5"/>
        <v>0</v>
      </c>
      <c r="H39" s="722"/>
      <c r="I39" s="38"/>
      <c r="J39" s="38"/>
      <c r="K39" s="327">
        <f>SUM(I39+J39)</f>
        <v>0</v>
      </c>
      <c r="L39" s="41"/>
      <c r="M39" s="723"/>
      <c r="N39" s="49"/>
      <c r="O39" s="49"/>
      <c r="P39" s="718"/>
      <c r="Q39" s="718"/>
      <c r="R39" s="62"/>
      <c r="S39" s="333" t="s">
        <v>86</v>
      </c>
    </row>
    <row r="40" spans="1:20" ht="15" customHeight="1" x14ac:dyDescent="0.35">
      <c r="A40" s="34" t="s">
        <v>79</v>
      </c>
      <c r="B40" s="77"/>
      <c r="C40" s="107"/>
      <c r="D40" s="51"/>
      <c r="E40" s="591"/>
      <c r="F40" s="328">
        <f t="shared" si="5"/>
        <v>0</v>
      </c>
      <c r="G40" s="329">
        <f t="shared" si="5"/>
        <v>0</v>
      </c>
      <c r="H40" s="722"/>
      <c r="I40" s="1083"/>
      <c r="J40" s="38"/>
      <c r="K40" s="327">
        <f>SUM(I40+J40)</f>
        <v>0</v>
      </c>
      <c r="L40" s="41"/>
      <c r="M40" s="723"/>
      <c r="N40" s="49"/>
      <c r="O40" s="49"/>
      <c r="P40" s="718"/>
      <c r="Q40" s="718"/>
      <c r="R40" s="62"/>
      <c r="S40" s="333" t="s">
        <v>86</v>
      </c>
    </row>
    <row r="41" spans="1:20" ht="15" customHeight="1" x14ac:dyDescent="0.35">
      <c r="A41" s="34" t="s">
        <v>80</v>
      </c>
      <c r="B41" s="77"/>
      <c r="C41" s="107"/>
      <c r="D41" s="51"/>
      <c r="E41" s="108"/>
      <c r="F41" s="328">
        <f t="shared" si="5"/>
        <v>0</v>
      </c>
      <c r="G41" s="329">
        <f t="shared" si="5"/>
        <v>0</v>
      </c>
      <c r="H41" s="722"/>
      <c r="I41" s="38"/>
      <c r="J41" s="38"/>
      <c r="K41" s="327">
        <f>SUM(I41+J41)</f>
        <v>0</v>
      </c>
      <c r="L41" s="41"/>
      <c r="M41" s="723"/>
      <c r="N41" s="49"/>
      <c r="O41" s="49"/>
      <c r="P41" s="718"/>
      <c r="Q41" s="718"/>
      <c r="R41" s="62"/>
      <c r="S41" s="333" t="s">
        <v>86</v>
      </c>
    </row>
    <row r="42" spans="1:20" x14ac:dyDescent="0.35">
      <c r="A42" s="26" t="s">
        <v>34</v>
      </c>
      <c r="B42" s="315">
        <f>SUM(B38:B41)</f>
        <v>0</v>
      </c>
      <c r="C42" s="315">
        <f>SUM(C38:C41)</f>
        <v>0</v>
      </c>
      <c r="D42" s="315">
        <f t="shared" ref="D42:E42" si="6">SUM(D38:D41)</f>
        <v>0</v>
      </c>
      <c r="E42" s="315">
        <f t="shared" si="6"/>
        <v>0</v>
      </c>
      <c r="F42" s="317">
        <f>SUM(F38:F41)</f>
        <v>0</v>
      </c>
      <c r="G42" s="318">
        <f t="shared" ref="G42:J42" si="7">SUM(G38:G41)</f>
        <v>0</v>
      </c>
      <c r="H42" s="318">
        <f t="shared" si="7"/>
        <v>0</v>
      </c>
      <c r="I42" s="320">
        <f t="shared" si="7"/>
        <v>0</v>
      </c>
      <c r="J42" s="320">
        <f t="shared" si="7"/>
        <v>0</v>
      </c>
      <c r="K42" s="320">
        <f>SUM(K38:K41)</f>
        <v>0</v>
      </c>
      <c r="L42" s="321">
        <f t="shared" ref="L42:O42" si="8">SUM(L38:L41)</f>
        <v>0</v>
      </c>
      <c r="M42" s="321">
        <f t="shared" si="8"/>
        <v>0</v>
      </c>
      <c r="N42" s="320">
        <f t="shared" si="8"/>
        <v>0</v>
      </c>
      <c r="O42" s="321">
        <f t="shared" si="8"/>
        <v>0</v>
      </c>
      <c r="P42" s="718"/>
      <c r="Q42" s="718"/>
      <c r="R42" s="63"/>
      <c r="S42" s="2"/>
      <c r="T42" s="333" t="s">
        <v>86</v>
      </c>
    </row>
    <row r="43" spans="1:20" ht="17.5" customHeight="1" x14ac:dyDescent="0.3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63"/>
      <c r="S43" s="2"/>
    </row>
    <row r="44" spans="1:20" ht="44.15" customHeight="1" x14ac:dyDescent="0.35">
      <c r="A44" s="72" t="s">
        <v>26</v>
      </c>
      <c r="B44" s="330">
        <f>(B12+B22+B32+B42)</f>
        <v>0</v>
      </c>
      <c r="C44" s="331">
        <f>(C12+C22+C32+C42)</f>
        <v>0</v>
      </c>
      <c r="D44" s="330">
        <f>(D12+D22+D32+D42)</f>
        <v>0</v>
      </c>
      <c r="E44" s="331">
        <f t="shared" ref="E44" si="9">(E12+E22+E32+E42)</f>
        <v>0</v>
      </c>
      <c r="F44" s="330">
        <f>(F12+F22+F32+F42)</f>
        <v>0</v>
      </c>
      <c r="G44" s="331">
        <f>(G12+G22+G32+G42)</f>
        <v>0</v>
      </c>
      <c r="H44" s="331">
        <f>(H12+H22+H32+H42)</f>
        <v>0</v>
      </c>
      <c r="I44" s="330">
        <f>(I12+I22+I32)</f>
        <v>0</v>
      </c>
      <c r="J44" s="330">
        <f t="shared" ref="J44" si="10">(J12+J22+J32)</f>
        <v>0</v>
      </c>
      <c r="K44" s="330">
        <f>(K12+K22+K32)</f>
        <v>0</v>
      </c>
      <c r="L44" s="331">
        <f>(L12+L22+L32)</f>
        <v>0</v>
      </c>
      <c r="M44" s="330">
        <f t="shared" ref="M44:O44" si="11">(M12+M22+M32)</f>
        <v>0</v>
      </c>
      <c r="N44" s="331">
        <f t="shared" si="11"/>
        <v>0</v>
      </c>
      <c r="O44" s="331">
        <f t="shared" si="11"/>
        <v>0</v>
      </c>
      <c r="P44" s="330">
        <f>(P12+P22)</f>
        <v>0</v>
      </c>
      <c r="Q44" s="331">
        <f t="shared" ref="Q44" si="12">(Q12+Q22)</f>
        <v>0</v>
      </c>
      <c r="R44" s="66"/>
      <c r="S44" s="66">
        <f>(S12+S22+S32+S42)</f>
        <v>0</v>
      </c>
    </row>
    <row r="46" spans="1:20" ht="22.5" customHeight="1" x14ac:dyDescent="0.35">
      <c r="A46" s="698" t="s">
        <v>667</v>
      </c>
      <c r="B46" s="699"/>
      <c r="C46" s="699"/>
      <c r="D46" s="699"/>
      <c r="E46" s="699"/>
      <c r="F46" s="699"/>
      <c r="G46" s="699"/>
      <c r="H46" s="699"/>
      <c r="I46" s="699"/>
      <c r="J46" s="699"/>
      <c r="K46" s="699"/>
      <c r="L46" s="699"/>
      <c r="M46" s="699"/>
      <c r="N46" s="699"/>
      <c r="O46" s="699"/>
      <c r="P46" s="699"/>
      <c r="Q46" s="268"/>
    </row>
    <row r="47" spans="1:20" ht="25.75" customHeight="1" x14ac:dyDescent="0.35">
      <c r="A47" s="709" t="s">
        <v>610</v>
      </c>
      <c r="B47" s="710"/>
      <c r="C47" s="710"/>
      <c r="D47" s="710"/>
      <c r="E47" s="710"/>
      <c r="F47" s="710"/>
      <c r="G47" s="710"/>
      <c r="H47" s="710"/>
      <c r="I47" s="710"/>
      <c r="J47" s="710"/>
      <c r="K47" s="710"/>
      <c r="L47" s="710"/>
      <c r="M47" s="710"/>
      <c r="N47" s="710"/>
      <c r="O47" s="710"/>
      <c r="P47" s="710"/>
      <c r="Q47" s="711"/>
    </row>
    <row r="48" spans="1:20" ht="27" customHeight="1" x14ac:dyDescent="0.35">
      <c r="A48" s="706" t="s">
        <v>611</v>
      </c>
      <c r="B48" s="707"/>
      <c r="C48" s="707"/>
      <c r="D48" s="707"/>
      <c r="E48" s="707"/>
      <c r="F48" s="707"/>
      <c r="G48" s="707"/>
      <c r="H48" s="707"/>
      <c r="I48" s="707"/>
      <c r="J48" s="707"/>
      <c r="K48" s="707"/>
      <c r="L48" s="707"/>
      <c r="M48" s="707"/>
      <c r="N48" s="707"/>
      <c r="O48" s="707"/>
      <c r="P48" s="707"/>
      <c r="Q48" s="708"/>
    </row>
    <row r="49" spans="1:17" ht="42.65" customHeight="1" x14ac:dyDescent="0.35">
      <c r="A49" s="700" t="s">
        <v>662</v>
      </c>
      <c r="B49" s="701"/>
      <c r="C49" s="701"/>
      <c r="D49" s="701"/>
      <c r="E49" s="701"/>
      <c r="F49" s="701"/>
      <c r="G49" s="701"/>
      <c r="H49" s="701"/>
      <c r="I49" s="701"/>
      <c r="J49" s="701"/>
      <c r="K49" s="701"/>
      <c r="L49" s="701"/>
      <c r="M49" s="701"/>
      <c r="N49" s="701"/>
      <c r="O49" s="701"/>
      <c r="P49" s="701"/>
      <c r="Q49" s="702"/>
    </row>
  </sheetData>
  <sheetProtection algorithmName="SHA-512" hashValue="beFA6w2yrVOCr3hvKuZMFVk8hPLzp1CEaDK0us7s1hhxS10NCdRaRVUAw7d/mbziEkYivHJrTs3qWhWpBd1ZWw==" saltValue="QBz4aUEs0fgWgAIlFkUDFQ==" spinCount="100000" sheet="1" selectLockedCells="1"/>
  <mergeCells count="76">
    <mergeCell ref="T35:T37"/>
    <mergeCell ref="S5:S7"/>
    <mergeCell ref="N6:O6"/>
    <mergeCell ref="P6:Q6"/>
    <mergeCell ref="I14:Q14"/>
    <mergeCell ref="M8:M11"/>
    <mergeCell ref="A13:Q13"/>
    <mergeCell ref="S15:S17"/>
    <mergeCell ref="K16:M16"/>
    <mergeCell ref="A14:A17"/>
    <mergeCell ref="B14:H14"/>
    <mergeCell ref="K6:M6"/>
    <mergeCell ref="T15:T17"/>
    <mergeCell ref="T25:T27"/>
    <mergeCell ref="T5:T7"/>
    <mergeCell ref="B15:C16"/>
    <mergeCell ref="D15:E16"/>
    <mergeCell ref="H8:H11"/>
    <mergeCell ref="A1:Q1"/>
    <mergeCell ref="A2:Q2"/>
    <mergeCell ref="A3:Q3"/>
    <mergeCell ref="A4:A7"/>
    <mergeCell ref="B4:H4"/>
    <mergeCell ref="I4:Q4"/>
    <mergeCell ref="B5:C6"/>
    <mergeCell ref="D5:E6"/>
    <mergeCell ref="F5:H6"/>
    <mergeCell ref="I5:I6"/>
    <mergeCell ref="J5:J6"/>
    <mergeCell ref="K5:Q5"/>
    <mergeCell ref="N16:O16"/>
    <mergeCell ref="P16:Q16"/>
    <mergeCell ref="H18:H21"/>
    <mergeCell ref="M18:M21"/>
    <mergeCell ref="F15:H16"/>
    <mergeCell ref="I15:I16"/>
    <mergeCell ref="J15:J16"/>
    <mergeCell ref="K15:Q15"/>
    <mergeCell ref="A23:Q23"/>
    <mergeCell ref="A24:A27"/>
    <mergeCell ref="B24:H24"/>
    <mergeCell ref="I24:Q24"/>
    <mergeCell ref="B25:C26"/>
    <mergeCell ref="D25:E26"/>
    <mergeCell ref="F25:H26"/>
    <mergeCell ref="I25:I26"/>
    <mergeCell ref="J25:J26"/>
    <mergeCell ref="K25:O25"/>
    <mergeCell ref="P25:Q32"/>
    <mergeCell ref="S35:S37"/>
    <mergeCell ref="K36:M36"/>
    <mergeCell ref="N36:O36"/>
    <mergeCell ref="H38:H41"/>
    <mergeCell ref="M38:M41"/>
    <mergeCell ref="I34:O34"/>
    <mergeCell ref="P34:Q42"/>
    <mergeCell ref="B35:C36"/>
    <mergeCell ref="H28:H31"/>
    <mergeCell ref="M28:M31"/>
    <mergeCell ref="A33:Q33"/>
    <mergeCell ref="U15:U17"/>
    <mergeCell ref="U5:U7"/>
    <mergeCell ref="A46:P46"/>
    <mergeCell ref="A49:Q49"/>
    <mergeCell ref="D35:E36"/>
    <mergeCell ref="F35:H36"/>
    <mergeCell ref="I35:I36"/>
    <mergeCell ref="J35:J36"/>
    <mergeCell ref="K35:O35"/>
    <mergeCell ref="A48:Q48"/>
    <mergeCell ref="A47:Q47"/>
    <mergeCell ref="S25:S27"/>
    <mergeCell ref="K26:M26"/>
    <mergeCell ref="N26:O26"/>
    <mergeCell ref="A34:A37"/>
    <mergeCell ref="B34:H34"/>
  </mergeCells>
  <pageMargins left="0.70866141732283472" right="0.70866141732283472" top="0.74803149606299213" bottom="0.74803149606299213" header="0.31496062992125984" footer="0.31496062992125984"/>
  <pageSetup paperSize="8" scale="43" orientation="landscape" r:id="rId1"/>
  <headerFooter>
    <oddFooter>Pagina &amp;P&amp;R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234C4-AEB7-49C3-94ED-8C5B6C2E082B}">
  <sheetPr>
    <tabColor rgb="FF92D050"/>
    <pageSetUpPr fitToPage="1"/>
  </sheetPr>
  <dimension ref="A1:Y46"/>
  <sheetViews>
    <sheetView topLeftCell="A23" zoomScale="40" zoomScaleNormal="40" zoomScaleSheetLayoutView="30" workbookViewId="0">
      <selection activeCell="M27" sqref="M27"/>
    </sheetView>
  </sheetViews>
  <sheetFormatPr defaultRowHeight="14.5" x14ac:dyDescent="0.35"/>
  <cols>
    <col min="1" max="1" width="38.1796875" style="12" customWidth="1"/>
    <col min="2" max="2" width="9.453125" customWidth="1"/>
    <col min="3" max="3" width="10.81640625" customWidth="1"/>
    <col min="4" max="4" width="11.1796875" customWidth="1"/>
    <col min="5" max="5" width="10.453125" customWidth="1"/>
    <col min="6" max="6" width="11.1796875" customWidth="1"/>
    <col min="7" max="7" width="10.453125" customWidth="1"/>
    <col min="8" max="8" width="11.1796875" customWidth="1"/>
    <col min="9" max="11" width="10.453125" customWidth="1"/>
    <col min="12" max="12" width="14" customWidth="1"/>
    <col min="13" max="13" width="20.453125" customWidth="1"/>
    <col min="14" max="14" width="16.36328125" customWidth="1"/>
    <col min="15" max="15" width="11.453125" customWidth="1"/>
    <col min="16" max="16" width="10.1796875" customWidth="1"/>
    <col min="17" max="17" width="16" customWidth="1"/>
    <col min="19" max="19" width="11.36328125" customWidth="1"/>
    <col min="20" max="20" width="12" customWidth="1"/>
    <col min="21" max="21" width="13.54296875" customWidth="1"/>
    <col min="22" max="22" width="7.81640625" customWidth="1"/>
    <col min="23" max="25" width="47.26953125" customWidth="1"/>
  </cols>
  <sheetData>
    <row r="1" spans="1:25" ht="52.5" customHeight="1" x14ac:dyDescent="0.35">
      <c r="A1" s="727" t="s">
        <v>88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  <c r="V1" s="55"/>
      <c r="W1" s="55"/>
    </row>
    <row r="2" spans="1:25" ht="52.5" customHeight="1" x14ac:dyDescent="0.35">
      <c r="A2" s="728" t="str">
        <f>+Frontespizio!A5</f>
        <v>Inserire denominazione Regione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56"/>
      <c r="W2" s="56"/>
    </row>
    <row r="3" spans="1:25" ht="28.5" customHeight="1" x14ac:dyDescent="0.35">
      <c r="A3" s="721" t="s">
        <v>612</v>
      </c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57"/>
      <c r="W3" s="57"/>
    </row>
    <row r="4" spans="1:25" ht="70.150000000000006" customHeight="1" x14ac:dyDescent="0.35">
      <c r="A4" s="715" t="s">
        <v>46</v>
      </c>
      <c r="B4" s="716" t="s">
        <v>172</v>
      </c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7" t="s">
        <v>173</v>
      </c>
      <c r="N4" s="717"/>
      <c r="O4" s="717"/>
      <c r="P4" s="717"/>
      <c r="Q4" s="717"/>
      <c r="R4" s="717"/>
      <c r="S4" s="717"/>
      <c r="T4" s="717"/>
      <c r="U4" s="717"/>
      <c r="V4" s="58"/>
      <c r="W4" s="58"/>
    </row>
    <row r="5" spans="1:25" ht="80.650000000000006" customHeight="1" x14ac:dyDescent="0.35">
      <c r="A5" s="715"/>
      <c r="B5" s="703" t="s">
        <v>71</v>
      </c>
      <c r="C5" s="703"/>
      <c r="D5" s="703" t="s">
        <v>17</v>
      </c>
      <c r="E5" s="703"/>
      <c r="F5" s="703" t="s">
        <v>18</v>
      </c>
      <c r="G5" s="703"/>
      <c r="H5" s="703" t="s">
        <v>617</v>
      </c>
      <c r="I5" s="703"/>
      <c r="J5" s="704" t="s">
        <v>30</v>
      </c>
      <c r="K5" s="704"/>
      <c r="L5" s="704"/>
      <c r="M5" s="705" t="s">
        <v>89</v>
      </c>
      <c r="N5" s="705" t="s">
        <v>49</v>
      </c>
      <c r="O5" s="705" t="s">
        <v>50</v>
      </c>
      <c r="P5" s="705"/>
      <c r="Q5" s="705"/>
      <c r="R5" s="705"/>
      <c r="S5" s="705"/>
      <c r="T5" s="705"/>
      <c r="U5" s="705"/>
      <c r="V5" s="59"/>
      <c r="W5" s="712" t="s">
        <v>84</v>
      </c>
      <c r="X5" s="697" t="s">
        <v>536</v>
      </c>
      <c r="Y5" s="697" t="s">
        <v>670</v>
      </c>
    </row>
    <row r="6" spans="1:25" ht="34.5" customHeight="1" x14ac:dyDescent="0.35">
      <c r="A6" s="715"/>
      <c r="B6" s="703"/>
      <c r="C6" s="703"/>
      <c r="D6" s="703"/>
      <c r="E6" s="703"/>
      <c r="F6" s="703"/>
      <c r="G6" s="703"/>
      <c r="H6" s="703"/>
      <c r="I6" s="703"/>
      <c r="J6" s="704"/>
      <c r="K6" s="704"/>
      <c r="L6" s="704"/>
      <c r="M6" s="705"/>
      <c r="N6" s="705"/>
      <c r="O6" s="713" t="s">
        <v>68</v>
      </c>
      <c r="P6" s="713"/>
      <c r="Q6" s="713"/>
      <c r="R6" s="714" t="s">
        <v>82</v>
      </c>
      <c r="S6" s="714"/>
      <c r="T6" s="714" t="s">
        <v>148</v>
      </c>
      <c r="U6" s="714"/>
      <c r="V6" s="60"/>
      <c r="W6" s="712"/>
      <c r="X6" s="697"/>
      <c r="Y6" s="697"/>
    </row>
    <row r="7" spans="1:25" ht="35.25" customHeight="1" x14ac:dyDescent="0.35">
      <c r="A7" s="715"/>
      <c r="B7" s="17" t="s">
        <v>48</v>
      </c>
      <c r="C7" s="20" t="s">
        <v>76</v>
      </c>
      <c r="D7" s="17" t="s">
        <v>48</v>
      </c>
      <c r="E7" s="20" t="s">
        <v>76</v>
      </c>
      <c r="F7" s="17" t="s">
        <v>48</v>
      </c>
      <c r="G7" s="20" t="s">
        <v>76</v>
      </c>
      <c r="H7" s="17" t="s">
        <v>48</v>
      </c>
      <c r="I7" s="20" t="s">
        <v>76</v>
      </c>
      <c r="J7" s="47" t="s">
        <v>12</v>
      </c>
      <c r="K7" s="28" t="s">
        <v>76</v>
      </c>
      <c r="L7" s="28" t="s">
        <v>66</v>
      </c>
      <c r="M7" s="17" t="s">
        <v>48</v>
      </c>
      <c r="N7" s="17" t="s">
        <v>48</v>
      </c>
      <c r="O7" s="46" t="s">
        <v>48</v>
      </c>
      <c r="P7" s="24" t="s">
        <v>76</v>
      </c>
      <c r="Q7" s="24" t="s">
        <v>66</v>
      </c>
      <c r="R7" s="45" t="s">
        <v>12</v>
      </c>
      <c r="S7" s="24" t="s">
        <v>76</v>
      </c>
      <c r="T7" s="45" t="s">
        <v>12</v>
      </c>
      <c r="U7" s="24" t="s">
        <v>76</v>
      </c>
      <c r="V7" s="61"/>
      <c r="W7" s="712"/>
      <c r="X7" s="697"/>
      <c r="Y7" s="697"/>
    </row>
    <row r="8" spans="1:25" ht="34.5" customHeight="1" x14ac:dyDescent="0.35">
      <c r="A8" s="34" t="s">
        <v>81</v>
      </c>
      <c r="B8" s="77"/>
      <c r="C8" s="78"/>
      <c r="D8" s="77"/>
      <c r="E8" s="78"/>
      <c r="F8" s="77"/>
      <c r="G8" s="78"/>
      <c r="H8" s="77"/>
      <c r="I8" s="78"/>
      <c r="J8" s="347"/>
      <c r="K8" s="348"/>
      <c r="L8" s="734"/>
      <c r="M8" s="336"/>
      <c r="N8" s="336"/>
      <c r="O8" s="322">
        <f>SUM(M8+N8)</f>
        <v>0</v>
      </c>
      <c r="P8" s="337"/>
      <c r="Q8" s="720"/>
      <c r="R8" s="338"/>
      <c r="S8" s="337"/>
      <c r="T8" s="338"/>
      <c r="U8" s="337"/>
      <c r="V8" s="62"/>
      <c r="W8" s="333" t="str">
        <f>IF(O8&lt;=(J8),"corretto ","Totale delle Relevant è maggiore del Totale Iscritti")</f>
        <v xml:space="preserve">corretto </v>
      </c>
    </row>
    <row r="9" spans="1:25" ht="40.15" customHeight="1" x14ac:dyDescent="0.35">
      <c r="A9" s="149" t="s">
        <v>619</v>
      </c>
      <c r="B9" s="77"/>
      <c r="C9" s="78"/>
      <c r="D9" s="51"/>
      <c r="E9" s="52"/>
      <c r="F9" s="51"/>
      <c r="G9" s="52"/>
      <c r="H9" s="51"/>
      <c r="I9" s="52"/>
      <c r="J9" s="347"/>
      <c r="K9" s="348"/>
      <c r="L9" s="734"/>
      <c r="M9" s="336"/>
      <c r="N9" s="336"/>
      <c r="O9" s="322">
        <f>SUM(M9+N9)</f>
        <v>0</v>
      </c>
      <c r="P9" s="337"/>
      <c r="Q9" s="720"/>
      <c r="R9" s="338"/>
      <c r="S9" s="337"/>
      <c r="T9" s="338"/>
      <c r="U9" s="337"/>
      <c r="V9" s="62"/>
      <c r="W9" s="333" t="str">
        <f>IF(O9&lt;=(J9),"corretto ","Totale delle Relevant è maggiore del Totale Iscritti")</f>
        <v xml:space="preserve">corretto </v>
      </c>
    </row>
    <row r="10" spans="1:25" ht="33.9" customHeight="1" x14ac:dyDescent="0.35">
      <c r="A10" s="149" t="s">
        <v>618</v>
      </c>
      <c r="B10" s="77"/>
      <c r="C10" s="78"/>
      <c r="D10" s="51"/>
      <c r="E10" s="52"/>
      <c r="F10" s="51"/>
      <c r="G10" s="52"/>
      <c r="H10" s="51"/>
      <c r="I10" s="52"/>
      <c r="J10" s="347"/>
      <c r="K10" s="348"/>
      <c r="L10" s="734"/>
      <c r="M10" s="336"/>
      <c r="N10" s="336"/>
      <c r="O10" s="322">
        <f>SUM(M10+N10)</f>
        <v>0</v>
      </c>
      <c r="P10" s="337"/>
      <c r="Q10" s="720"/>
      <c r="R10" s="338"/>
      <c r="S10" s="337"/>
      <c r="T10" s="338"/>
      <c r="U10" s="337"/>
      <c r="V10" s="62"/>
      <c r="W10" s="333" t="str">
        <f>IF(O10&lt;=(J10),"corretto ","Totale delle Relevant è maggiore del Totale Iscritti")</f>
        <v xml:space="preserve">corretto </v>
      </c>
    </row>
    <row r="11" spans="1:25" ht="30" customHeight="1" x14ac:dyDescent="0.35">
      <c r="A11" s="26" t="s">
        <v>34</v>
      </c>
      <c r="B11" s="315">
        <f t="shared" ref="B11:U11" si="0">SUM(B8:B10)</f>
        <v>0</v>
      </c>
      <c r="C11" s="316">
        <f t="shared" si="0"/>
        <v>0</v>
      </c>
      <c r="D11" s="315">
        <f t="shared" si="0"/>
        <v>0</v>
      </c>
      <c r="E11" s="316">
        <f t="shared" si="0"/>
        <v>0</v>
      </c>
      <c r="F11" s="315">
        <f t="shared" si="0"/>
        <v>0</v>
      </c>
      <c r="G11" s="316">
        <f t="shared" si="0"/>
        <v>0</v>
      </c>
      <c r="H11" s="315">
        <f t="shared" si="0"/>
        <v>0</v>
      </c>
      <c r="I11" s="316">
        <f t="shared" si="0"/>
        <v>0</v>
      </c>
      <c r="J11" s="323">
        <f t="shared" si="0"/>
        <v>0</v>
      </c>
      <c r="K11" s="324">
        <f t="shared" si="0"/>
        <v>0</v>
      </c>
      <c r="L11" s="324">
        <f t="shared" si="0"/>
        <v>0</v>
      </c>
      <c r="M11" s="319">
        <f t="shared" si="0"/>
        <v>0</v>
      </c>
      <c r="N11" s="319">
        <f t="shared" si="0"/>
        <v>0</v>
      </c>
      <c r="O11" s="320">
        <f t="shared" si="0"/>
        <v>0</v>
      </c>
      <c r="P11" s="321">
        <f t="shared" si="0"/>
        <v>0</v>
      </c>
      <c r="Q11" s="321">
        <f t="shared" si="0"/>
        <v>0</v>
      </c>
      <c r="R11" s="321">
        <f t="shared" si="0"/>
        <v>0</v>
      </c>
      <c r="S11" s="321">
        <f t="shared" si="0"/>
        <v>0</v>
      </c>
      <c r="T11" s="321">
        <f t="shared" si="0"/>
        <v>0</v>
      </c>
      <c r="U11" s="321">
        <f t="shared" si="0"/>
        <v>0</v>
      </c>
      <c r="V11" s="63"/>
      <c r="X11" s="332" t="str">
        <f>IF(R11&lt;=(O11),"corretto ","Totale delle relevant certification Baseline è maggiore del Duale ordinario")</f>
        <v xml:space="preserve">corretto </v>
      </c>
      <c r="Y11" s="332" t="str">
        <f>IF(T11&lt;=(O11),"corretto ","Totale delle relevant certification Target valorizzato/coerente è maggiore del Duale ordinario")</f>
        <v xml:space="preserve">corretto </v>
      </c>
    </row>
    <row r="12" spans="1:25" ht="28.5" customHeight="1" x14ac:dyDescent="0.35">
      <c r="A12" s="721" t="s">
        <v>613</v>
      </c>
      <c r="B12" s="721"/>
      <c r="C12" s="721"/>
      <c r="D12" s="721"/>
      <c r="E12" s="721"/>
      <c r="F12" s="721"/>
      <c r="G12" s="721"/>
      <c r="H12" s="721"/>
      <c r="I12" s="721"/>
      <c r="J12" s="721"/>
      <c r="K12" s="721"/>
      <c r="L12" s="721"/>
      <c r="M12" s="721"/>
      <c r="N12" s="721"/>
      <c r="O12" s="721"/>
      <c r="P12" s="721"/>
      <c r="Q12" s="721"/>
      <c r="R12" s="721"/>
      <c r="S12" s="721"/>
      <c r="T12" s="721"/>
      <c r="U12" s="721"/>
      <c r="V12" s="57"/>
      <c r="W12" s="129"/>
    </row>
    <row r="13" spans="1:25" ht="61" customHeight="1" x14ac:dyDescent="0.35">
      <c r="A13" s="715" t="s">
        <v>46</v>
      </c>
      <c r="B13" s="716" t="s">
        <v>161</v>
      </c>
      <c r="C13" s="716"/>
      <c r="D13" s="716"/>
      <c r="E13" s="716"/>
      <c r="F13" s="716"/>
      <c r="G13" s="716"/>
      <c r="H13" s="716"/>
      <c r="I13" s="716"/>
      <c r="J13" s="716"/>
      <c r="K13" s="716"/>
      <c r="L13" s="716"/>
      <c r="M13" s="717" t="s">
        <v>159</v>
      </c>
      <c r="N13" s="717"/>
      <c r="O13" s="717"/>
      <c r="P13" s="717"/>
      <c r="Q13" s="717"/>
      <c r="R13" s="717"/>
      <c r="S13" s="717"/>
      <c r="T13" s="717"/>
      <c r="U13" s="717"/>
      <c r="V13" s="58"/>
      <c r="W13" s="130"/>
    </row>
    <row r="14" spans="1:25" ht="80.650000000000006" customHeight="1" x14ac:dyDescent="0.35">
      <c r="A14" s="715"/>
      <c r="B14" s="703" t="s">
        <v>71</v>
      </c>
      <c r="C14" s="703"/>
      <c r="D14" s="703" t="s">
        <v>17</v>
      </c>
      <c r="E14" s="703"/>
      <c r="F14" s="703" t="s">
        <v>18</v>
      </c>
      <c r="G14" s="703"/>
      <c r="H14" s="703" t="s">
        <v>617</v>
      </c>
      <c r="I14" s="703"/>
      <c r="J14" s="704" t="s">
        <v>30</v>
      </c>
      <c r="K14" s="704"/>
      <c r="L14" s="704"/>
      <c r="M14" s="705" t="s">
        <v>89</v>
      </c>
      <c r="N14" s="705" t="s">
        <v>49</v>
      </c>
      <c r="O14" s="705" t="s">
        <v>50</v>
      </c>
      <c r="P14" s="705"/>
      <c r="Q14" s="705"/>
      <c r="R14" s="705"/>
      <c r="S14" s="705"/>
      <c r="T14" s="705"/>
      <c r="U14" s="705"/>
      <c r="V14" s="59"/>
      <c r="W14" s="1084" t="s">
        <v>84</v>
      </c>
      <c r="X14" s="697" t="s">
        <v>534</v>
      </c>
      <c r="Y14" s="697" t="s">
        <v>670</v>
      </c>
    </row>
    <row r="15" spans="1:25" ht="34.5" customHeight="1" x14ac:dyDescent="0.35">
      <c r="A15" s="715"/>
      <c r="B15" s="703"/>
      <c r="C15" s="703"/>
      <c r="D15" s="703"/>
      <c r="E15" s="703"/>
      <c r="F15" s="703"/>
      <c r="G15" s="703"/>
      <c r="H15" s="703"/>
      <c r="I15" s="703"/>
      <c r="J15" s="704"/>
      <c r="K15" s="704"/>
      <c r="L15" s="704"/>
      <c r="M15" s="705"/>
      <c r="N15" s="705"/>
      <c r="O15" s="713" t="s">
        <v>68</v>
      </c>
      <c r="P15" s="713"/>
      <c r="Q15" s="713"/>
      <c r="R15" s="714" t="s">
        <v>82</v>
      </c>
      <c r="S15" s="714"/>
      <c r="T15" s="714" t="s">
        <v>148</v>
      </c>
      <c r="U15" s="714"/>
      <c r="V15" s="60"/>
      <c r="W15" s="1084"/>
      <c r="X15" s="697"/>
      <c r="Y15" s="697"/>
    </row>
    <row r="16" spans="1:25" ht="30.75" customHeight="1" x14ac:dyDescent="0.35">
      <c r="A16" s="715"/>
      <c r="B16" s="17" t="s">
        <v>48</v>
      </c>
      <c r="C16" s="20" t="s">
        <v>76</v>
      </c>
      <c r="D16" s="17" t="s">
        <v>48</v>
      </c>
      <c r="E16" s="20" t="s">
        <v>76</v>
      </c>
      <c r="F16" s="17" t="s">
        <v>48</v>
      </c>
      <c r="G16" s="20" t="s">
        <v>76</v>
      </c>
      <c r="H16" s="17" t="s">
        <v>48</v>
      </c>
      <c r="I16" s="20" t="s">
        <v>76</v>
      </c>
      <c r="J16" s="47" t="s">
        <v>12</v>
      </c>
      <c r="K16" s="28" t="s">
        <v>76</v>
      </c>
      <c r="L16" s="28" t="s">
        <v>66</v>
      </c>
      <c r="M16" s="17" t="s">
        <v>48</v>
      </c>
      <c r="N16" s="17" t="s">
        <v>48</v>
      </c>
      <c r="O16" s="46" t="s">
        <v>48</v>
      </c>
      <c r="P16" s="24" t="s">
        <v>76</v>
      </c>
      <c r="Q16" s="24" t="s">
        <v>66</v>
      </c>
      <c r="R16" s="45" t="s">
        <v>12</v>
      </c>
      <c r="S16" s="24" t="s">
        <v>76</v>
      </c>
      <c r="T16" s="45" t="s">
        <v>12</v>
      </c>
      <c r="U16" s="24" t="s">
        <v>76</v>
      </c>
      <c r="V16" s="61"/>
      <c r="W16" s="1084"/>
      <c r="X16" s="697"/>
      <c r="Y16" s="697"/>
    </row>
    <row r="17" spans="1:25" ht="35.5" customHeight="1" x14ac:dyDescent="0.35">
      <c r="A17" s="34" t="s">
        <v>81</v>
      </c>
      <c r="B17" s="77"/>
      <c r="C17" s="78"/>
      <c r="D17" s="77"/>
      <c r="E17" s="78"/>
      <c r="F17" s="77"/>
      <c r="G17" s="78"/>
      <c r="H17" s="77"/>
      <c r="I17" s="78"/>
      <c r="J17" s="347"/>
      <c r="K17" s="348"/>
      <c r="L17" s="734"/>
      <c r="M17" s="336"/>
      <c r="N17" s="336"/>
      <c r="O17" s="322">
        <f>SUM(M17+N17)</f>
        <v>0</v>
      </c>
      <c r="P17" s="337"/>
      <c r="Q17" s="720"/>
      <c r="R17" s="349"/>
      <c r="S17" s="337"/>
      <c r="T17" s="338"/>
      <c r="U17" s="337"/>
      <c r="V17" s="62"/>
      <c r="W17" s="333" t="str">
        <f>IF(O17&lt;=(J17),"corretto ","Totale delle Relevant è maggiore del Totale Iscritti")</f>
        <v xml:space="preserve">corretto </v>
      </c>
    </row>
    <row r="18" spans="1:25" ht="37.65" customHeight="1" x14ac:dyDescent="0.35">
      <c r="A18" s="149" t="s">
        <v>619</v>
      </c>
      <c r="B18" s="77"/>
      <c r="C18" s="78"/>
      <c r="D18" s="51"/>
      <c r="E18" s="52"/>
      <c r="F18" s="51"/>
      <c r="G18" s="52"/>
      <c r="H18" s="51"/>
      <c r="I18" s="52"/>
      <c r="J18" s="347"/>
      <c r="K18" s="348"/>
      <c r="L18" s="734"/>
      <c r="M18" s="336"/>
      <c r="N18" s="336"/>
      <c r="O18" s="322">
        <f>SUM(M18+N18)</f>
        <v>0</v>
      </c>
      <c r="P18" s="337"/>
      <c r="Q18" s="720"/>
      <c r="R18" s="338"/>
      <c r="S18" s="337"/>
      <c r="T18" s="338"/>
      <c r="U18" s="337"/>
      <c r="V18" s="62"/>
      <c r="W18" s="333" t="str">
        <f>IF(O18&lt;=(J18),"corretto ","Totale delle Relevant è maggiore del Totale Iscritti")</f>
        <v xml:space="preserve">corretto </v>
      </c>
    </row>
    <row r="19" spans="1:25" ht="40.15" customHeight="1" x14ac:dyDescent="0.35">
      <c r="A19" s="149" t="s">
        <v>618</v>
      </c>
      <c r="B19" s="77"/>
      <c r="C19" s="78"/>
      <c r="D19" s="51"/>
      <c r="E19" s="52"/>
      <c r="F19" s="51"/>
      <c r="G19" s="52"/>
      <c r="H19" s="51"/>
      <c r="I19" s="52"/>
      <c r="J19" s="347"/>
      <c r="K19" s="348"/>
      <c r="L19" s="734"/>
      <c r="M19" s="336"/>
      <c r="N19" s="336"/>
      <c r="O19" s="322">
        <f>SUM(M19+N19)</f>
        <v>0</v>
      </c>
      <c r="P19" s="337"/>
      <c r="Q19" s="720"/>
      <c r="R19" s="338"/>
      <c r="S19" s="337"/>
      <c r="T19" s="338"/>
      <c r="U19" s="337"/>
      <c r="V19" s="62"/>
      <c r="W19" s="333" t="str">
        <f>IF(O19&lt;=(J19),"corretto ","Totale delle Relevant è maggiore del Totale Iscritti")</f>
        <v xml:space="preserve">corretto </v>
      </c>
      <c r="X19" s="601"/>
      <c r="Y19" s="601"/>
    </row>
    <row r="20" spans="1:25" ht="30" customHeight="1" x14ac:dyDescent="0.35">
      <c r="A20" s="26" t="s">
        <v>34</v>
      </c>
      <c r="B20" s="315">
        <f t="shared" ref="B20:U20" si="1">SUM(B17:B19)</f>
        <v>0</v>
      </c>
      <c r="C20" s="316">
        <f t="shared" si="1"/>
        <v>0</v>
      </c>
      <c r="D20" s="315">
        <f t="shared" si="1"/>
        <v>0</v>
      </c>
      <c r="E20" s="316">
        <f t="shared" si="1"/>
        <v>0</v>
      </c>
      <c r="F20" s="315">
        <f t="shared" si="1"/>
        <v>0</v>
      </c>
      <c r="G20" s="316">
        <f t="shared" si="1"/>
        <v>0</v>
      </c>
      <c r="H20" s="315">
        <f t="shared" si="1"/>
        <v>0</v>
      </c>
      <c r="I20" s="316">
        <f t="shared" si="1"/>
        <v>0</v>
      </c>
      <c r="J20" s="323">
        <f t="shared" si="1"/>
        <v>0</v>
      </c>
      <c r="K20" s="324">
        <f t="shared" si="1"/>
        <v>0</v>
      </c>
      <c r="L20" s="324">
        <f t="shared" si="1"/>
        <v>0</v>
      </c>
      <c r="M20" s="319">
        <f t="shared" si="1"/>
        <v>0</v>
      </c>
      <c r="N20" s="319">
        <f t="shared" si="1"/>
        <v>0</v>
      </c>
      <c r="O20" s="320">
        <f t="shared" si="1"/>
        <v>0</v>
      </c>
      <c r="P20" s="321">
        <f t="shared" si="1"/>
        <v>0</v>
      </c>
      <c r="Q20" s="321">
        <f t="shared" si="1"/>
        <v>0</v>
      </c>
      <c r="R20" s="321">
        <f>SUM(R18:R19)</f>
        <v>0</v>
      </c>
      <c r="S20" s="321">
        <f t="shared" si="1"/>
        <v>0</v>
      </c>
      <c r="T20" s="321">
        <f t="shared" si="1"/>
        <v>0</v>
      </c>
      <c r="U20" s="321">
        <f t="shared" si="1"/>
        <v>0</v>
      </c>
      <c r="V20" s="63"/>
      <c r="W20" s="2"/>
      <c r="X20" s="332" t="str">
        <f>IF(R20&lt;=(O20),"corretto ","Totale delle relevant certification Baseline è maggiore del Duale ordinario")</f>
        <v xml:space="preserve">corretto </v>
      </c>
      <c r="Y20" s="332" t="str">
        <f>IF(T20&lt;=(O20),"corretto ","Totale delle relevant certification Target valorizzato/coerente è maggiore del Duale ordinario")</f>
        <v xml:space="preserve">corretto </v>
      </c>
    </row>
    <row r="21" spans="1:25" ht="28.5" customHeight="1" x14ac:dyDescent="0.35">
      <c r="A21" s="729" t="s">
        <v>124</v>
      </c>
      <c r="B21" s="729"/>
      <c r="C21" s="729"/>
      <c r="D21" s="729"/>
      <c r="E21" s="729"/>
      <c r="F21" s="729"/>
      <c r="G21" s="729"/>
      <c r="H21" s="729"/>
      <c r="I21" s="729"/>
      <c r="J21" s="729"/>
      <c r="K21" s="729"/>
      <c r="L21" s="729"/>
      <c r="M21" s="729"/>
      <c r="N21" s="729"/>
      <c r="O21" s="729"/>
      <c r="P21" s="729"/>
      <c r="Q21" s="729"/>
      <c r="R21" s="729"/>
      <c r="S21" s="729"/>
      <c r="T21" s="729"/>
      <c r="U21" s="729"/>
      <c r="V21" s="57"/>
      <c r="W21" s="57"/>
    </row>
    <row r="22" spans="1:25" ht="46" customHeight="1" x14ac:dyDescent="0.35">
      <c r="A22" s="715" t="s">
        <v>46</v>
      </c>
      <c r="B22" s="716" t="s">
        <v>620</v>
      </c>
      <c r="C22" s="716"/>
      <c r="D22" s="716"/>
      <c r="E22" s="716"/>
      <c r="F22" s="716"/>
      <c r="G22" s="716"/>
      <c r="H22" s="716"/>
      <c r="I22" s="716"/>
      <c r="J22" s="716"/>
      <c r="K22" s="716"/>
      <c r="L22" s="716"/>
      <c r="M22" s="717" t="s">
        <v>156</v>
      </c>
      <c r="N22" s="717"/>
      <c r="O22" s="717"/>
      <c r="P22" s="717"/>
      <c r="Q22" s="717"/>
      <c r="R22" s="717"/>
      <c r="S22" s="717"/>
      <c r="T22" s="718"/>
      <c r="U22" s="718"/>
      <c r="V22" s="58"/>
      <c r="W22" s="58"/>
    </row>
    <row r="23" spans="1:25" ht="80.650000000000006" customHeight="1" x14ac:dyDescent="0.35">
      <c r="A23" s="715"/>
      <c r="B23" s="703" t="s">
        <v>71</v>
      </c>
      <c r="C23" s="703"/>
      <c r="D23" s="703" t="s">
        <v>17</v>
      </c>
      <c r="E23" s="703"/>
      <c r="F23" s="703" t="s">
        <v>18</v>
      </c>
      <c r="G23" s="703"/>
      <c r="H23" s="703" t="s">
        <v>617</v>
      </c>
      <c r="I23" s="703"/>
      <c r="J23" s="704" t="s">
        <v>30</v>
      </c>
      <c r="K23" s="704"/>
      <c r="L23" s="704"/>
      <c r="M23" s="705" t="s">
        <v>89</v>
      </c>
      <c r="N23" s="705" t="s">
        <v>49</v>
      </c>
      <c r="O23" s="705" t="s">
        <v>50</v>
      </c>
      <c r="P23" s="705"/>
      <c r="Q23" s="705"/>
      <c r="R23" s="705"/>
      <c r="S23" s="705"/>
      <c r="T23" s="718"/>
      <c r="U23" s="718"/>
      <c r="V23" s="59"/>
      <c r="W23" s="712" t="s">
        <v>84</v>
      </c>
      <c r="X23" s="697" t="s">
        <v>534</v>
      </c>
    </row>
    <row r="24" spans="1:25" ht="34.5" customHeight="1" x14ac:dyDescent="0.35">
      <c r="A24" s="715"/>
      <c r="B24" s="703"/>
      <c r="C24" s="703"/>
      <c r="D24" s="703"/>
      <c r="E24" s="703"/>
      <c r="F24" s="703"/>
      <c r="G24" s="703"/>
      <c r="H24" s="703"/>
      <c r="I24" s="703"/>
      <c r="J24" s="704"/>
      <c r="K24" s="704"/>
      <c r="L24" s="704"/>
      <c r="M24" s="705"/>
      <c r="N24" s="705"/>
      <c r="O24" s="713" t="s">
        <v>68</v>
      </c>
      <c r="P24" s="713"/>
      <c r="Q24" s="713"/>
      <c r="R24" s="714" t="s">
        <v>82</v>
      </c>
      <c r="S24" s="714"/>
      <c r="T24" s="718"/>
      <c r="U24" s="718"/>
      <c r="V24" s="60"/>
      <c r="W24" s="712"/>
      <c r="X24" s="697"/>
    </row>
    <row r="25" spans="1:25" ht="35.25" customHeight="1" x14ac:dyDescent="0.35">
      <c r="A25" s="715"/>
      <c r="B25" s="17" t="s">
        <v>48</v>
      </c>
      <c r="C25" s="20" t="s">
        <v>76</v>
      </c>
      <c r="D25" s="17" t="s">
        <v>48</v>
      </c>
      <c r="E25" s="20" t="s">
        <v>76</v>
      </c>
      <c r="F25" s="17" t="s">
        <v>48</v>
      </c>
      <c r="G25" s="20" t="s">
        <v>76</v>
      </c>
      <c r="H25" s="17" t="s">
        <v>48</v>
      </c>
      <c r="I25" s="20" t="s">
        <v>76</v>
      </c>
      <c r="J25" s="47" t="s">
        <v>12</v>
      </c>
      <c r="K25" s="28" t="s">
        <v>76</v>
      </c>
      <c r="L25" s="28" t="s">
        <v>66</v>
      </c>
      <c r="M25" s="17" t="s">
        <v>48</v>
      </c>
      <c r="N25" s="17" t="s">
        <v>48</v>
      </c>
      <c r="O25" s="600" t="s">
        <v>48</v>
      </c>
      <c r="P25" s="24" t="s">
        <v>76</v>
      </c>
      <c r="Q25" s="24" t="s">
        <v>66</v>
      </c>
      <c r="R25" s="45" t="s">
        <v>12</v>
      </c>
      <c r="S25" s="24" t="s">
        <v>76</v>
      </c>
      <c r="T25" s="718"/>
      <c r="U25" s="718"/>
      <c r="V25" s="61"/>
      <c r="W25" s="712"/>
      <c r="X25" s="697"/>
    </row>
    <row r="26" spans="1:25" ht="33.5" customHeight="1" x14ac:dyDescent="0.35">
      <c r="A26" s="34" t="s">
        <v>81</v>
      </c>
      <c r="B26" s="339"/>
      <c r="C26" s="340"/>
      <c r="D26" s="339"/>
      <c r="E26" s="340"/>
      <c r="F26" s="339"/>
      <c r="G26" s="340"/>
      <c r="H26" s="339"/>
      <c r="I26" s="340"/>
      <c r="J26" s="325">
        <f t="shared" ref="J26:K28" si="2">(B26+D26)</f>
        <v>0</v>
      </c>
      <c r="K26" s="326">
        <f t="shared" si="2"/>
        <v>0</v>
      </c>
      <c r="L26" s="724"/>
      <c r="M26" s="336"/>
      <c r="N26" s="336"/>
      <c r="O26" s="322">
        <f>SUM(M26+N26)</f>
        <v>0</v>
      </c>
      <c r="P26" s="337"/>
      <c r="Q26" s="720"/>
      <c r="R26" s="338"/>
      <c r="S26" s="337"/>
      <c r="T26" s="718"/>
      <c r="U26" s="718"/>
      <c r="V26" s="62"/>
      <c r="W26" s="333" t="str">
        <f>IF(O26&lt;=(J26),"corretto ","Totale delle Relevant è maggiore del Totale Iscritti")</f>
        <v xml:space="preserve">corretto </v>
      </c>
    </row>
    <row r="27" spans="1:25" ht="35.15" customHeight="1" x14ac:dyDescent="0.35">
      <c r="A27" s="149" t="s">
        <v>619</v>
      </c>
      <c r="B27" s="339"/>
      <c r="C27" s="340"/>
      <c r="D27" s="343"/>
      <c r="E27" s="344"/>
      <c r="F27" s="51"/>
      <c r="G27" s="52"/>
      <c r="H27" s="51"/>
      <c r="I27" s="52"/>
      <c r="J27" s="325">
        <f t="shared" si="2"/>
        <v>0</v>
      </c>
      <c r="K27" s="326">
        <f t="shared" si="2"/>
        <v>0</v>
      </c>
      <c r="L27" s="724"/>
      <c r="M27" s="336"/>
      <c r="N27" s="336"/>
      <c r="O27" s="322">
        <f>SUM(M27+N27)</f>
        <v>0</v>
      </c>
      <c r="P27" s="337"/>
      <c r="Q27" s="720"/>
      <c r="R27" s="338"/>
      <c r="S27" s="337"/>
      <c r="T27" s="718"/>
      <c r="U27" s="718"/>
      <c r="V27" s="62"/>
      <c r="W27" s="333" t="str">
        <f>IF(O27&lt;=(J27),"corretto ","Totale delle Relevant è maggiore del Totale Iscritti")</f>
        <v xml:space="preserve">corretto </v>
      </c>
    </row>
    <row r="28" spans="1:25" ht="38.25" customHeight="1" x14ac:dyDescent="0.35">
      <c r="A28" s="149" t="s">
        <v>618</v>
      </c>
      <c r="B28" s="339"/>
      <c r="C28" s="340"/>
      <c r="D28" s="343"/>
      <c r="E28" s="344"/>
      <c r="F28" s="343"/>
      <c r="G28" s="344"/>
      <c r="H28" s="51"/>
      <c r="I28" s="52"/>
      <c r="J28" s="325">
        <f t="shared" si="2"/>
        <v>0</v>
      </c>
      <c r="K28" s="326">
        <f t="shared" si="2"/>
        <v>0</v>
      </c>
      <c r="L28" s="724"/>
      <c r="M28" s="336"/>
      <c r="N28" s="336"/>
      <c r="O28" s="322">
        <f>SUM(M28+N28)</f>
        <v>0</v>
      </c>
      <c r="P28" s="337"/>
      <c r="Q28" s="720"/>
      <c r="R28" s="338"/>
      <c r="S28" s="337"/>
      <c r="T28" s="718"/>
      <c r="U28" s="718"/>
      <c r="V28" s="62"/>
      <c r="W28" s="333" t="str">
        <f>IF(O28&lt;=(J28),"corretto ","Totale delle Relevant è maggiore del Totale Iscritti")</f>
        <v xml:space="preserve">corretto </v>
      </c>
    </row>
    <row r="29" spans="1:25" ht="30" customHeight="1" x14ac:dyDescent="0.35">
      <c r="A29" s="26" t="s">
        <v>34</v>
      </c>
      <c r="B29" s="315">
        <f t="shared" ref="B29:S29" si="3">SUM(B26:B28)</f>
        <v>0</v>
      </c>
      <c r="C29" s="316">
        <f t="shared" si="3"/>
        <v>0</v>
      </c>
      <c r="D29" s="315">
        <f t="shared" si="3"/>
        <v>0</v>
      </c>
      <c r="E29" s="316">
        <f t="shared" si="3"/>
        <v>0</v>
      </c>
      <c r="F29" s="315">
        <f t="shared" si="3"/>
        <v>0</v>
      </c>
      <c r="G29" s="316">
        <f t="shared" si="3"/>
        <v>0</v>
      </c>
      <c r="H29" s="315">
        <f t="shared" si="3"/>
        <v>0</v>
      </c>
      <c r="I29" s="316">
        <f t="shared" si="3"/>
        <v>0</v>
      </c>
      <c r="J29" s="323">
        <f t="shared" si="3"/>
        <v>0</v>
      </c>
      <c r="K29" s="324">
        <f t="shared" si="3"/>
        <v>0</v>
      </c>
      <c r="L29" s="324">
        <f t="shared" si="3"/>
        <v>0</v>
      </c>
      <c r="M29" s="319">
        <f t="shared" si="3"/>
        <v>0</v>
      </c>
      <c r="N29" s="319">
        <f t="shared" si="3"/>
        <v>0</v>
      </c>
      <c r="O29" s="320">
        <f t="shared" si="3"/>
        <v>0</v>
      </c>
      <c r="P29" s="321">
        <f t="shared" si="3"/>
        <v>0</v>
      </c>
      <c r="Q29" s="321">
        <f t="shared" si="3"/>
        <v>0</v>
      </c>
      <c r="R29" s="321">
        <f t="shared" si="3"/>
        <v>0</v>
      </c>
      <c r="S29" s="321">
        <f t="shared" si="3"/>
        <v>0</v>
      </c>
      <c r="T29" s="718"/>
      <c r="U29" s="718"/>
      <c r="V29" s="63"/>
      <c r="W29" s="2"/>
      <c r="X29" s="332" t="str">
        <f>IF(R29&lt;=(O29),"corretto ","Totale delle relevant certification Baseline è maggiore del Duale ordinario")</f>
        <v xml:space="preserve">corretto </v>
      </c>
    </row>
    <row r="30" spans="1:25" ht="28.5" customHeight="1" x14ac:dyDescent="0.35">
      <c r="A30" s="729" t="s">
        <v>35</v>
      </c>
      <c r="B30" s="729"/>
      <c r="C30" s="729"/>
      <c r="D30" s="729"/>
      <c r="E30" s="729"/>
      <c r="F30" s="729"/>
      <c r="G30" s="729"/>
      <c r="H30" s="729"/>
      <c r="I30" s="729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57"/>
      <c r="W30" s="57"/>
    </row>
    <row r="31" spans="1:25" ht="51" customHeight="1" x14ac:dyDescent="0.35">
      <c r="A31" s="715" t="s">
        <v>46</v>
      </c>
      <c r="B31" s="716" t="s">
        <v>621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7" t="s">
        <v>157</v>
      </c>
      <c r="N31" s="717"/>
      <c r="O31" s="717"/>
      <c r="P31" s="717"/>
      <c r="Q31" s="717"/>
      <c r="R31" s="717"/>
      <c r="S31" s="717"/>
      <c r="T31" s="718"/>
      <c r="U31" s="718"/>
      <c r="V31" s="58"/>
      <c r="W31" s="58"/>
    </row>
    <row r="32" spans="1:25" ht="80.5" customHeight="1" x14ac:dyDescent="0.35">
      <c r="A32" s="715"/>
      <c r="B32" s="703" t="s">
        <v>71</v>
      </c>
      <c r="C32" s="703"/>
      <c r="D32" s="703" t="s">
        <v>17</v>
      </c>
      <c r="E32" s="703"/>
      <c r="F32" s="703" t="s">
        <v>18</v>
      </c>
      <c r="G32" s="703"/>
      <c r="H32" s="703" t="s">
        <v>617</v>
      </c>
      <c r="I32" s="703"/>
      <c r="J32" s="704" t="s">
        <v>30</v>
      </c>
      <c r="K32" s="704"/>
      <c r="L32" s="704"/>
      <c r="M32" s="705" t="s">
        <v>89</v>
      </c>
      <c r="N32" s="705" t="s">
        <v>49</v>
      </c>
      <c r="O32" s="705" t="s">
        <v>50</v>
      </c>
      <c r="P32" s="705"/>
      <c r="Q32" s="705"/>
      <c r="R32" s="705"/>
      <c r="S32" s="705"/>
      <c r="T32" s="718"/>
      <c r="U32" s="718"/>
      <c r="V32" s="59"/>
      <c r="W32" s="712" t="s">
        <v>84</v>
      </c>
      <c r="X32" s="697" t="s">
        <v>534</v>
      </c>
    </row>
    <row r="33" spans="1:24" ht="34.5" customHeight="1" x14ac:dyDescent="0.35">
      <c r="A33" s="715"/>
      <c r="B33" s="703"/>
      <c r="C33" s="703"/>
      <c r="D33" s="703"/>
      <c r="E33" s="703"/>
      <c r="F33" s="703"/>
      <c r="G33" s="703"/>
      <c r="H33" s="703"/>
      <c r="I33" s="703"/>
      <c r="J33" s="704"/>
      <c r="K33" s="704"/>
      <c r="L33" s="704"/>
      <c r="M33" s="705"/>
      <c r="N33" s="705"/>
      <c r="O33" s="713" t="s">
        <v>68</v>
      </c>
      <c r="P33" s="713"/>
      <c r="Q33" s="713"/>
      <c r="R33" s="714" t="s">
        <v>82</v>
      </c>
      <c r="S33" s="714"/>
      <c r="T33" s="718"/>
      <c r="U33" s="718"/>
      <c r="V33" s="60"/>
      <c r="W33" s="712"/>
      <c r="X33" s="697"/>
    </row>
    <row r="34" spans="1:24" ht="41" customHeight="1" x14ac:dyDescent="0.35">
      <c r="A34" s="715"/>
      <c r="B34" s="17" t="s">
        <v>48</v>
      </c>
      <c r="C34" s="20" t="s">
        <v>76</v>
      </c>
      <c r="D34" s="17" t="s">
        <v>48</v>
      </c>
      <c r="E34" s="20" t="s">
        <v>76</v>
      </c>
      <c r="F34" s="17" t="s">
        <v>48</v>
      </c>
      <c r="G34" s="20" t="s">
        <v>76</v>
      </c>
      <c r="H34" s="17" t="s">
        <v>48</v>
      </c>
      <c r="I34" s="20" t="s">
        <v>76</v>
      </c>
      <c r="J34" s="47" t="s">
        <v>12</v>
      </c>
      <c r="K34" s="28" t="s">
        <v>76</v>
      </c>
      <c r="L34" s="28" t="s">
        <v>66</v>
      </c>
      <c r="M34" s="17" t="s">
        <v>48</v>
      </c>
      <c r="N34" s="17" t="s">
        <v>48</v>
      </c>
      <c r="O34" s="46" t="s">
        <v>48</v>
      </c>
      <c r="P34" s="24" t="s">
        <v>76</v>
      </c>
      <c r="Q34" s="24" t="s">
        <v>66</v>
      </c>
      <c r="R34" s="45" t="s">
        <v>12</v>
      </c>
      <c r="S34" s="24" t="s">
        <v>76</v>
      </c>
      <c r="T34" s="718"/>
      <c r="U34" s="718"/>
      <c r="V34" s="61"/>
      <c r="W34" s="712"/>
      <c r="X34" s="697"/>
    </row>
    <row r="35" spans="1:24" ht="36.5" customHeight="1" x14ac:dyDescent="0.35">
      <c r="A35" s="34" t="s">
        <v>81</v>
      </c>
      <c r="B35" s="77"/>
      <c r="C35" s="78"/>
      <c r="D35" s="77"/>
      <c r="E35" s="78"/>
      <c r="F35" s="77"/>
      <c r="G35" s="78"/>
      <c r="H35" s="77"/>
      <c r="I35" s="78"/>
      <c r="J35" s="328"/>
      <c r="K35" s="329"/>
      <c r="L35" s="722"/>
      <c r="M35" s="38"/>
      <c r="N35" s="38"/>
      <c r="O35" s="327"/>
      <c r="P35" s="41"/>
      <c r="Q35" s="723"/>
      <c r="R35" s="49"/>
      <c r="S35" s="41"/>
      <c r="T35" s="718"/>
      <c r="U35" s="718"/>
      <c r="V35" s="62"/>
      <c r="W35" s="333" t="str">
        <f>IF(O35&lt;=(J35),"corretto ","Totale delle Relevant è maggiore del Totale Iscritti")</f>
        <v xml:space="preserve">corretto </v>
      </c>
    </row>
    <row r="36" spans="1:24" ht="40.15" customHeight="1" x14ac:dyDescent="0.35">
      <c r="A36" s="149" t="s">
        <v>619</v>
      </c>
      <c r="B36" s="77"/>
      <c r="C36" s="78"/>
      <c r="D36" s="51"/>
      <c r="E36" s="52"/>
      <c r="F36" s="51"/>
      <c r="G36" s="52"/>
      <c r="H36" s="51"/>
      <c r="I36" s="52"/>
      <c r="J36" s="328"/>
      <c r="K36" s="329"/>
      <c r="L36" s="722"/>
      <c r="M36" s="38"/>
      <c r="N36" s="38"/>
      <c r="O36" s="327"/>
      <c r="P36" s="41"/>
      <c r="Q36" s="723"/>
      <c r="R36" s="49"/>
      <c r="S36" s="41"/>
      <c r="T36" s="718"/>
      <c r="U36" s="718"/>
      <c r="V36" s="62"/>
      <c r="W36" s="333" t="str">
        <f>IF(O36&lt;=(J36),"corretto ","Totale delle Relevant è maggiore del Totale Iscritti")</f>
        <v xml:space="preserve">corretto </v>
      </c>
    </row>
    <row r="37" spans="1:24" ht="33.9" customHeight="1" x14ac:dyDescent="0.35">
      <c r="A37" s="149" t="s">
        <v>618</v>
      </c>
      <c r="B37" s="77"/>
      <c r="C37" s="78"/>
      <c r="D37" s="51"/>
      <c r="E37" s="52"/>
      <c r="F37" s="51"/>
      <c r="G37" s="52"/>
      <c r="H37" s="51"/>
      <c r="I37" s="52"/>
      <c r="J37" s="328"/>
      <c r="K37" s="329"/>
      <c r="L37" s="722"/>
      <c r="M37" s="38"/>
      <c r="N37" s="38"/>
      <c r="O37" s="327"/>
      <c r="P37" s="41"/>
      <c r="Q37" s="723"/>
      <c r="R37" s="49"/>
      <c r="S37" s="41"/>
      <c r="T37" s="718"/>
      <c r="U37" s="718"/>
      <c r="V37" s="62"/>
      <c r="W37" s="333" t="str">
        <f>IF(O37&lt;=(J37),"corretto ","Totale delle Relevant è maggiore del Totale Iscritti")</f>
        <v xml:space="preserve">corretto </v>
      </c>
    </row>
    <row r="38" spans="1:24" ht="30" customHeight="1" x14ac:dyDescent="0.35">
      <c r="A38" s="26" t="s">
        <v>34</v>
      </c>
      <c r="B38" s="315">
        <f t="shared" ref="B38:S38" si="4">SUM(B35:B37)</f>
        <v>0</v>
      </c>
      <c r="C38" s="316">
        <f t="shared" si="4"/>
        <v>0</v>
      </c>
      <c r="D38" s="315">
        <f t="shared" si="4"/>
        <v>0</v>
      </c>
      <c r="E38" s="316">
        <f t="shared" si="4"/>
        <v>0</v>
      </c>
      <c r="F38" s="315">
        <f t="shared" si="4"/>
        <v>0</v>
      </c>
      <c r="G38" s="316">
        <f t="shared" si="4"/>
        <v>0</v>
      </c>
      <c r="H38" s="315">
        <f t="shared" si="4"/>
        <v>0</v>
      </c>
      <c r="I38" s="316">
        <f t="shared" si="4"/>
        <v>0</v>
      </c>
      <c r="J38" s="323">
        <f t="shared" si="4"/>
        <v>0</v>
      </c>
      <c r="K38" s="324">
        <f t="shared" si="4"/>
        <v>0</v>
      </c>
      <c r="L38" s="324">
        <f t="shared" si="4"/>
        <v>0</v>
      </c>
      <c r="M38" s="319">
        <f t="shared" si="4"/>
        <v>0</v>
      </c>
      <c r="N38" s="319">
        <f t="shared" si="4"/>
        <v>0</v>
      </c>
      <c r="O38" s="320">
        <f t="shared" si="4"/>
        <v>0</v>
      </c>
      <c r="P38" s="321">
        <f t="shared" si="4"/>
        <v>0</v>
      </c>
      <c r="Q38" s="321">
        <f t="shared" si="4"/>
        <v>0</v>
      </c>
      <c r="R38" s="321">
        <f t="shared" si="4"/>
        <v>0</v>
      </c>
      <c r="S38" s="321">
        <f t="shared" si="4"/>
        <v>0</v>
      </c>
      <c r="T38" s="718"/>
      <c r="U38" s="718"/>
      <c r="V38" s="63"/>
      <c r="W38" s="2"/>
      <c r="X38" s="332" t="str">
        <f>IF(R38&lt;=(O38),"corretto ","Totale delle relevant certification Baseline è maggiore del Duale ordinario")</f>
        <v xml:space="preserve">corretto </v>
      </c>
    </row>
    <row r="39" spans="1:24" x14ac:dyDescent="0.35">
      <c r="A39" s="6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4" ht="44.15" customHeight="1" x14ac:dyDescent="0.35">
      <c r="A40" s="54" t="s">
        <v>26</v>
      </c>
      <c r="B40" s="345">
        <f>(B11+B20+B29+B38)</f>
        <v>0</v>
      </c>
      <c r="C40" s="346">
        <f t="shared" ref="C40:L40" si="5">(C11+C20+C29+C38)</f>
        <v>0</v>
      </c>
      <c r="D40" s="345">
        <f t="shared" si="5"/>
        <v>0</v>
      </c>
      <c r="E40" s="346">
        <f t="shared" si="5"/>
        <v>0</v>
      </c>
      <c r="F40" s="345">
        <f t="shared" si="5"/>
        <v>0</v>
      </c>
      <c r="G40" s="346">
        <f t="shared" si="5"/>
        <v>0</v>
      </c>
      <c r="H40" s="345">
        <f t="shared" si="5"/>
        <v>0</v>
      </c>
      <c r="I40" s="346">
        <f t="shared" si="5"/>
        <v>0</v>
      </c>
      <c r="J40" s="345">
        <f t="shared" si="5"/>
        <v>0</v>
      </c>
      <c r="K40" s="346">
        <f t="shared" si="5"/>
        <v>0</v>
      </c>
      <c r="L40" s="346">
        <f t="shared" si="5"/>
        <v>0</v>
      </c>
      <c r="M40" s="345">
        <f t="shared" ref="M40:N40" si="6">(M11+M20+M29)</f>
        <v>0</v>
      </c>
      <c r="N40" s="345">
        <f t="shared" si="6"/>
        <v>0</v>
      </c>
      <c r="O40" s="345">
        <f t="shared" ref="O40:S40" si="7">(O11+O20+O29)</f>
        <v>0</v>
      </c>
      <c r="P40" s="346">
        <f t="shared" si="7"/>
        <v>0</v>
      </c>
      <c r="Q40" s="346">
        <f t="shared" si="7"/>
        <v>0</v>
      </c>
      <c r="R40" s="346">
        <f t="shared" si="7"/>
        <v>0</v>
      </c>
      <c r="S40" s="346">
        <f t="shared" si="7"/>
        <v>0</v>
      </c>
      <c r="T40" s="346">
        <f>(T11+T20)</f>
        <v>0</v>
      </c>
      <c r="U40" s="346">
        <f t="shared" ref="U40" si="8">(U11+U20)</f>
        <v>0</v>
      </c>
      <c r="V40" s="2"/>
      <c r="W40" s="2"/>
    </row>
    <row r="42" spans="1:24" s="249" customFormat="1" ht="20" customHeight="1" x14ac:dyDescent="0.35">
      <c r="A42" s="698" t="s">
        <v>669</v>
      </c>
      <c r="B42" s="699"/>
      <c r="C42" s="699"/>
      <c r="D42" s="699"/>
      <c r="E42" s="699"/>
      <c r="F42" s="699"/>
      <c r="G42" s="699"/>
      <c r="H42" s="699"/>
      <c r="I42" s="699"/>
      <c r="J42" s="699"/>
      <c r="K42" s="699"/>
      <c r="L42" s="699"/>
      <c r="M42" s="699"/>
      <c r="N42" s="699"/>
      <c r="O42" s="699"/>
      <c r="P42" s="699"/>
      <c r="Q42" s="699"/>
      <c r="R42" s="699"/>
      <c r="S42" s="699"/>
      <c r="T42" s="699"/>
      <c r="U42" s="738"/>
    </row>
    <row r="43" spans="1:24" s="249" customFormat="1" ht="26.25" customHeight="1" x14ac:dyDescent="0.35">
      <c r="A43" s="706" t="s">
        <v>622</v>
      </c>
      <c r="B43" s="707"/>
      <c r="C43" s="707"/>
      <c r="D43" s="707"/>
      <c r="E43" s="707"/>
      <c r="F43" s="707"/>
      <c r="G43" s="707"/>
      <c r="H43" s="707"/>
      <c r="I43" s="707"/>
      <c r="J43" s="707"/>
      <c r="K43" s="707"/>
      <c r="L43" s="707"/>
      <c r="M43" s="707"/>
      <c r="N43" s="707"/>
      <c r="O43" s="707"/>
      <c r="P43" s="707"/>
      <c r="Q43" s="707"/>
      <c r="R43" s="707"/>
      <c r="S43" s="707"/>
      <c r="T43" s="707"/>
      <c r="U43" s="708"/>
    </row>
    <row r="44" spans="1:24" s="249" customFormat="1" ht="41.4" customHeight="1" x14ac:dyDescent="0.35">
      <c r="A44" s="735" t="s">
        <v>623</v>
      </c>
      <c r="B44" s="736"/>
      <c r="C44" s="736"/>
      <c r="D44" s="736"/>
      <c r="E44" s="736"/>
      <c r="F44" s="736"/>
      <c r="G44" s="736"/>
      <c r="H44" s="736"/>
      <c r="I44" s="736"/>
      <c r="J44" s="736"/>
      <c r="K44" s="736"/>
      <c r="L44" s="736"/>
      <c r="M44" s="736"/>
      <c r="N44" s="736"/>
      <c r="O44" s="736"/>
      <c r="P44" s="736"/>
      <c r="Q44" s="736"/>
      <c r="R44" s="736"/>
      <c r="S44" s="736"/>
      <c r="T44" s="736"/>
      <c r="U44" s="737"/>
    </row>
    <row r="45" spans="1:24" s="249" customFormat="1" ht="26.25" customHeight="1" x14ac:dyDescent="0.35">
      <c r="A45" s="709" t="s">
        <v>624</v>
      </c>
      <c r="B45" s="710"/>
      <c r="C45" s="710"/>
      <c r="D45" s="710"/>
      <c r="E45" s="710"/>
      <c r="F45" s="710"/>
      <c r="G45" s="710"/>
      <c r="H45" s="710"/>
      <c r="I45" s="710"/>
      <c r="J45" s="710"/>
      <c r="K45" s="710"/>
      <c r="L45" s="710"/>
      <c r="M45" s="710"/>
      <c r="N45" s="710"/>
      <c r="O45" s="710"/>
      <c r="P45" s="710"/>
      <c r="Q45" s="710"/>
      <c r="R45" s="710"/>
      <c r="S45" s="710"/>
      <c r="T45" s="710"/>
      <c r="U45" s="711"/>
    </row>
    <row r="46" spans="1:24" s="249" customFormat="1" ht="40.15" customHeight="1" x14ac:dyDescent="0.35">
      <c r="A46" s="700" t="s">
        <v>625</v>
      </c>
      <c r="B46" s="701"/>
      <c r="C46" s="701"/>
      <c r="D46" s="701"/>
      <c r="E46" s="701"/>
      <c r="F46" s="701"/>
      <c r="G46" s="701"/>
      <c r="H46" s="701"/>
      <c r="I46" s="701"/>
      <c r="J46" s="701"/>
      <c r="K46" s="701"/>
      <c r="L46" s="701"/>
      <c r="M46" s="701"/>
      <c r="N46" s="701"/>
      <c r="O46" s="701"/>
      <c r="P46" s="701"/>
      <c r="Q46" s="701"/>
      <c r="R46" s="701"/>
      <c r="S46" s="701"/>
      <c r="T46" s="701"/>
      <c r="U46" s="702"/>
    </row>
  </sheetData>
  <sheetProtection algorithmName="SHA-512" hashValue="hJSlb0nA+2+7c0UHsSA7L+6jTn6mc9yRr/Q44QU7uhkD9j+2qsYuOeAHmzHagLe+8i/iUWUG7wS+1N9Hl/ENkA==" saltValue="HHH0uuKT3PuCCYJQxeyDZg==" spinCount="100000" sheet="1" selectLockedCells="1"/>
  <mergeCells count="85">
    <mergeCell ref="X5:X7"/>
    <mergeCell ref="X14:X16"/>
    <mergeCell ref="X23:X25"/>
    <mergeCell ref="X32:X34"/>
    <mergeCell ref="Q17:Q19"/>
    <mergeCell ref="W32:W34"/>
    <mergeCell ref="W5:W7"/>
    <mergeCell ref="O14:U14"/>
    <mergeCell ref="L8:L10"/>
    <mergeCell ref="Q8:Q10"/>
    <mergeCell ref="O5:U5"/>
    <mergeCell ref="W14:W16"/>
    <mergeCell ref="O15:Q15"/>
    <mergeCell ref="J5:L6"/>
    <mergeCell ref="M5:M6"/>
    <mergeCell ref="N5:N6"/>
    <mergeCell ref="R15:S15"/>
    <mergeCell ref="T15:U15"/>
    <mergeCell ref="A12:U12"/>
    <mergeCell ref="A13:A16"/>
    <mergeCell ref="B13:L13"/>
    <mergeCell ref="M13:U13"/>
    <mergeCell ref="B14:C15"/>
    <mergeCell ref="D14:E15"/>
    <mergeCell ref="A1:U1"/>
    <mergeCell ref="A2:U2"/>
    <mergeCell ref="A3:U3"/>
    <mergeCell ref="A4:A7"/>
    <mergeCell ref="B4:L4"/>
    <mergeCell ref="M4:U4"/>
    <mergeCell ref="B5:C6"/>
    <mergeCell ref="D5:E6"/>
    <mergeCell ref="F5:G6"/>
    <mergeCell ref="H5:I6"/>
    <mergeCell ref="O6:Q6"/>
    <mergeCell ref="R6:S6"/>
    <mergeCell ref="T6:U6"/>
    <mergeCell ref="F14:G15"/>
    <mergeCell ref="H14:I15"/>
    <mergeCell ref="J14:L15"/>
    <mergeCell ref="W23:W25"/>
    <mergeCell ref="O24:Q24"/>
    <mergeCell ref="R24:S24"/>
    <mergeCell ref="A21:U21"/>
    <mergeCell ref="A22:A25"/>
    <mergeCell ref="B22:L22"/>
    <mergeCell ref="M22:S22"/>
    <mergeCell ref="T22:U29"/>
    <mergeCell ref="B23:C24"/>
    <mergeCell ref="D23:E24"/>
    <mergeCell ref="F23:G24"/>
    <mergeCell ref="H23:I24"/>
    <mergeCell ref="Q26:Q28"/>
    <mergeCell ref="N23:N24"/>
    <mergeCell ref="A46:U46"/>
    <mergeCell ref="A44:U44"/>
    <mergeCell ref="O33:Q33"/>
    <mergeCell ref="R33:S33"/>
    <mergeCell ref="A42:U42"/>
    <mergeCell ref="A43:U43"/>
    <mergeCell ref="A45:U45"/>
    <mergeCell ref="L35:L37"/>
    <mergeCell ref="A31:A34"/>
    <mergeCell ref="B31:L31"/>
    <mergeCell ref="M31:S31"/>
    <mergeCell ref="T31:U38"/>
    <mergeCell ref="B32:C33"/>
    <mergeCell ref="D32:E33"/>
    <mergeCell ref="F32:G33"/>
    <mergeCell ref="H32:I33"/>
    <mergeCell ref="Y5:Y7"/>
    <mergeCell ref="Y14:Y16"/>
    <mergeCell ref="Q35:Q37"/>
    <mergeCell ref="J32:L33"/>
    <mergeCell ref="M32:M33"/>
    <mergeCell ref="N32:N33"/>
    <mergeCell ref="J23:L24"/>
    <mergeCell ref="M23:M24"/>
    <mergeCell ref="L17:L19"/>
    <mergeCell ref="O32:S32"/>
    <mergeCell ref="O23:S23"/>
    <mergeCell ref="L26:L28"/>
    <mergeCell ref="A30:U30"/>
    <mergeCell ref="M14:M15"/>
    <mergeCell ref="N14:N15"/>
  </mergeCells>
  <pageMargins left="0.70866141732283472" right="0.70866141732283472" top="0.74803149606299213" bottom="0.74803149606299213" header="0.31496062992125984" footer="0.31496062992125984"/>
  <pageSetup paperSize="8" scale="39" orientation="landscape" r:id="rId1"/>
  <headerFooter>
    <oddFooter>Pagina &amp;P&amp;R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DD7F5-F338-4386-9B89-5291BB2424BA}">
  <sheetPr>
    <pageSetUpPr fitToPage="1"/>
  </sheetPr>
  <dimension ref="A1:U27"/>
  <sheetViews>
    <sheetView topLeftCell="A8" zoomScale="60" zoomScaleNormal="60" workbookViewId="0">
      <selection activeCell="H8" sqref="H8:H11"/>
    </sheetView>
  </sheetViews>
  <sheetFormatPr defaultColWidth="8.54296875" defaultRowHeight="14.25" customHeight="1" x14ac:dyDescent="0.35"/>
  <cols>
    <col min="1" max="1" width="26.81640625" style="4" customWidth="1"/>
    <col min="2" max="2" width="6.08984375" style="4" bestFit="1" customWidth="1"/>
    <col min="3" max="3" width="8.54296875" style="4" customWidth="1"/>
    <col min="4" max="4" width="6.08984375" style="4" bestFit="1" customWidth="1"/>
    <col min="5" max="5" width="10.453125" style="4" customWidth="1"/>
    <col min="6" max="6" width="7.54296875" style="4" customWidth="1"/>
    <col min="7" max="7" width="10.1796875" style="4" customWidth="1"/>
    <col min="8" max="8" width="11.81640625" style="23" customWidth="1"/>
    <col min="9" max="9" width="17.36328125" style="23" customWidth="1"/>
    <col min="10" max="10" width="11.81640625" style="4" customWidth="1"/>
    <col min="11" max="12" width="8.54296875" style="4"/>
    <col min="13" max="13" width="12.54296875" style="4" customWidth="1"/>
    <col min="14" max="14" width="4.81640625" style="4" customWidth="1"/>
    <col min="15" max="15" width="61.36328125" style="4" customWidth="1"/>
    <col min="16" max="16384" width="8.54296875" style="4"/>
  </cols>
  <sheetData>
    <row r="1" spans="1:15" ht="37.15" customHeight="1" x14ac:dyDescent="0.35">
      <c r="A1" s="727" t="s">
        <v>592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247"/>
      <c r="O1" s="246"/>
    </row>
    <row r="2" spans="1:15" ht="37.15" customHeight="1" x14ac:dyDescent="0.35">
      <c r="A2" s="728" t="str">
        <f>+Frontespizio!A5</f>
        <v>Inserire denominazione Regione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247"/>
      <c r="O2" s="246"/>
    </row>
    <row r="3" spans="1:15" ht="65.5" customHeight="1" x14ac:dyDescent="0.35">
      <c r="A3" s="746" t="s">
        <v>689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247"/>
      <c r="O3" s="246"/>
    </row>
    <row r="4" spans="1:15" customFormat="1" ht="31" x14ac:dyDescent="0.35">
      <c r="A4" s="721" t="s">
        <v>53</v>
      </c>
      <c r="B4" s="721"/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247"/>
      <c r="O4" s="246"/>
    </row>
    <row r="5" spans="1:15" customFormat="1" ht="46" customHeight="1" x14ac:dyDescent="0.35">
      <c r="A5" s="715" t="s">
        <v>46</v>
      </c>
      <c r="B5" s="716" t="s">
        <v>626</v>
      </c>
      <c r="C5" s="716"/>
      <c r="D5" s="716"/>
      <c r="E5" s="716"/>
      <c r="F5" s="716"/>
      <c r="G5" s="716"/>
      <c r="H5" s="716"/>
      <c r="I5" s="717" t="s">
        <v>156</v>
      </c>
      <c r="J5" s="717"/>
      <c r="K5" s="717"/>
      <c r="L5" s="717"/>
      <c r="M5" s="717"/>
      <c r="N5" s="247"/>
      <c r="O5" s="246"/>
    </row>
    <row r="6" spans="1:15" customFormat="1" ht="93.5" customHeight="1" x14ac:dyDescent="0.35">
      <c r="A6" s="715"/>
      <c r="B6" s="739" t="s">
        <v>29</v>
      </c>
      <c r="C6" s="740"/>
      <c r="D6" s="739" t="s">
        <v>614</v>
      </c>
      <c r="E6" s="740"/>
      <c r="F6" s="704" t="s">
        <v>69</v>
      </c>
      <c r="G6" s="704"/>
      <c r="H6" s="704"/>
      <c r="I6" s="192" t="s">
        <v>51</v>
      </c>
      <c r="J6" s="192" t="s">
        <v>49</v>
      </c>
      <c r="K6" s="705" t="s">
        <v>116</v>
      </c>
      <c r="L6" s="705"/>
      <c r="M6" s="705"/>
      <c r="N6" s="59"/>
      <c r="O6" s="712" t="s">
        <v>85</v>
      </c>
    </row>
    <row r="7" spans="1:15" customFormat="1" ht="26" x14ac:dyDescent="0.35">
      <c r="A7" s="715"/>
      <c r="B7" s="48" t="s">
        <v>48</v>
      </c>
      <c r="C7" s="20" t="s">
        <v>76</v>
      </c>
      <c r="D7" s="48" t="s">
        <v>48</v>
      </c>
      <c r="E7" s="20" t="s">
        <v>76</v>
      </c>
      <c r="F7" s="47" t="s">
        <v>48</v>
      </c>
      <c r="G7" s="28" t="s">
        <v>76</v>
      </c>
      <c r="H7" s="28" t="s">
        <v>66</v>
      </c>
      <c r="I7" s="48" t="s">
        <v>48</v>
      </c>
      <c r="J7" s="48" t="s">
        <v>48</v>
      </c>
      <c r="K7" s="50" t="s">
        <v>48</v>
      </c>
      <c r="L7" s="44" t="s">
        <v>76</v>
      </c>
      <c r="M7" s="24" t="s">
        <v>66</v>
      </c>
      <c r="N7" s="61"/>
      <c r="O7" s="712"/>
    </row>
    <row r="8" spans="1:15" customFormat="1" ht="15" customHeight="1" x14ac:dyDescent="0.35">
      <c r="A8" s="34" t="s">
        <v>19</v>
      </c>
      <c r="B8" s="339"/>
      <c r="C8" s="340"/>
      <c r="D8" s="341"/>
      <c r="E8" s="342"/>
      <c r="F8" s="325">
        <f>B8+D8</f>
        <v>0</v>
      </c>
      <c r="G8" s="326">
        <f>(C8+E8)</f>
        <v>0</v>
      </c>
      <c r="H8" s="724"/>
      <c r="I8" s="411"/>
      <c r="J8" s="411"/>
      <c r="K8" s="410">
        <f>SUM(I8+J8)</f>
        <v>0</v>
      </c>
      <c r="L8" s="412"/>
      <c r="M8" s="741"/>
      <c r="N8" s="69"/>
      <c r="O8" s="386" t="str">
        <f>IF(K8&lt;=(F8),"corretto ","Totale delle Relevant è maggiore del Totale Iscritti")</f>
        <v xml:space="preserve">corretto </v>
      </c>
    </row>
    <row r="9" spans="1:15" customFormat="1" ht="15" customHeight="1" x14ac:dyDescent="0.35">
      <c r="A9" s="34" t="s">
        <v>20</v>
      </c>
      <c r="B9" s="339"/>
      <c r="C9" s="340"/>
      <c r="D9" s="343"/>
      <c r="E9" s="344"/>
      <c r="F9" s="325">
        <f>B9+D9</f>
        <v>0</v>
      </c>
      <c r="G9" s="326">
        <f>(C9+E9)</f>
        <v>0</v>
      </c>
      <c r="H9" s="724"/>
      <c r="I9" s="411"/>
      <c r="J9" s="411"/>
      <c r="K9" s="410">
        <f>SUM(I9+J9)</f>
        <v>0</v>
      </c>
      <c r="L9" s="412"/>
      <c r="M9" s="741"/>
      <c r="N9" s="69"/>
      <c r="O9" s="386" t="str">
        <f>IF(K9&lt;=(F9),"corretto ","Totale delle Relevant è maggiore del Totale Iscritti")</f>
        <v xml:space="preserve">corretto </v>
      </c>
    </row>
    <row r="10" spans="1:15" customFormat="1" ht="15" customHeight="1" x14ac:dyDescent="0.35">
      <c r="A10" s="34" t="s">
        <v>21</v>
      </c>
      <c r="B10" s="339"/>
      <c r="C10" s="340"/>
      <c r="D10" s="343"/>
      <c r="E10" s="344"/>
      <c r="F10" s="325">
        <f>B10+D10</f>
        <v>0</v>
      </c>
      <c r="G10" s="326">
        <f>(C10+E10)</f>
        <v>0</v>
      </c>
      <c r="H10" s="724"/>
      <c r="I10" s="411"/>
      <c r="J10" s="411"/>
      <c r="K10" s="410">
        <f>SUM(I10+J10)</f>
        <v>0</v>
      </c>
      <c r="L10" s="412"/>
      <c r="M10" s="741"/>
      <c r="N10" s="69"/>
      <c r="O10" s="386" t="str">
        <f>IF(K10&lt;=(F10),"corretto ","Totale delle Relevant è maggiore del Totale Iscritti")</f>
        <v xml:space="preserve">corretto </v>
      </c>
    </row>
    <row r="11" spans="1:15" customFormat="1" ht="15" customHeight="1" x14ac:dyDescent="0.35">
      <c r="A11" s="34" t="s">
        <v>22</v>
      </c>
      <c r="B11" s="339"/>
      <c r="C11" s="340"/>
      <c r="D11" s="343"/>
      <c r="E11" s="344"/>
      <c r="F11" s="325">
        <f>B11+D11</f>
        <v>0</v>
      </c>
      <c r="G11" s="326">
        <f>(C11+E11)</f>
        <v>0</v>
      </c>
      <c r="H11" s="724"/>
      <c r="I11" s="411"/>
      <c r="J11" s="411"/>
      <c r="K11" s="410">
        <f>SUM(I11+J11)</f>
        <v>0</v>
      </c>
      <c r="L11" s="412"/>
      <c r="M11" s="741"/>
      <c r="N11" s="69"/>
      <c r="O11" s="386" t="str">
        <f>IF(K11&lt;=(F11),"corretto ","Totale delle Relevant è maggiore del Totale Iscritti")</f>
        <v xml:space="preserve">corretto </v>
      </c>
    </row>
    <row r="12" spans="1:15" customFormat="1" ht="30" customHeight="1" x14ac:dyDescent="0.35">
      <c r="A12" s="26" t="s">
        <v>34</v>
      </c>
      <c r="B12" s="315">
        <f t="shared" ref="B12:M12" si="0">SUM(B8:B11)</f>
        <v>0</v>
      </c>
      <c r="C12" s="316">
        <f t="shared" si="0"/>
        <v>0</v>
      </c>
      <c r="D12" s="315">
        <f t="shared" si="0"/>
        <v>0</v>
      </c>
      <c r="E12" s="316">
        <f t="shared" si="0"/>
        <v>0</v>
      </c>
      <c r="F12" s="323">
        <f t="shared" si="0"/>
        <v>0</v>
      </c>
      <c r="G12" s="324">
        <f t="shared" si="0"/>
        <v>0</v>
      </c>
      <c r="H12" s="324">
        <f t="shared" si="0"/>
        <v>0</v>
      </c>
      <c r="I12" s="319">
        <f t="shared" si="0"/>
        <v>0</v>
      </c>
      <c r="J12" s="319">
        <f t="shared" si="0"/>
        <v>0</v>
      </c>
      <c r="K12" s="320">
        <f t="shared" si="0"/>
        <v>0</v>
      </c>
      <c r="L12" s="321">
        <f t="shared" si="0"/>
        <v>0</v>
      </c>
      <c r="M12" s="321">
        <f t="shared" si="0"/>
        <v>0</v>
      </c>
      <c r="N12" s="63"/>
      <c r="O12" s="71"/>
    </row>
    <row r="13" spans="1:15" customFormat="1" ht="26.25" customHeight="1" x14ac:dyDescent="0.35">
      <c r="A13" s="721" t="s">
        <v>54</v>
      </c>
      <c r="B13" s="721"/>
      <c r="C13" s="721"/>
      <c r="D13" s="721"/>
      <c r="E13" s="721"/>
      <c r="F13" s="721"/>
      <c r="G13" s="721"/>
      <c r="H13" s="721"/>
      <c r="I13" s="721"/>
      <c r="J13" s="721"/>
      <c r="K13" s="721"/>
      <c r="L13" s="721"/>
      <c r="M13" s="721"/>
      <c r="N13" s="70"/>
      <c r="O13" s="70"/>
    </row>
    <row r="14" spans="1:15" customFormat="1" ht="40.5" customHeight="1" x14ac:dyDescent="0.35">
      <c r="A14" s="715" t="s">
        <v>46</v>
      </c>
      <c r="B14" s="716" t="s">
        <v>627</v>
      </c>
      <c r="C14" s="716"/>
      <c r="D14" s="716"/>
      <c r="E14" s="716"/>
      <c r="F14" s="716"/>
      <c r="G14" s="716"/>
      <c r="H14" s="716"/>
      <c r="I14" s="717" t="s">
        <v>158</v>
      </c>
      <c r="J14" s="717"/>
      <c r="K14" s="717"/>
      <c r="L14" s="717"/>
      <c r="M14" s="717"/>
      <c r="N14" s="64"/>
      <c r="O14" s="64"/>
    </row>
    <row r="15" spans="1:15" customFormat="1" ht="80.650000000000006" customHeight="1" x14ac:dyDescent="0.35">
      <c r="A15" s="715"/>
      <c r="B15" s="739" t="s">
        <v>29</v>
      </c>
      <c r="C15" s="740"/>
      <c r="D15" s="739" t="s">
        <v>614</v>
      </c>
      <c r="E15" s="740"/>
      <c r="F15" s="704" t="s">
        <v>69</v>
      </c>
      <c r="G15" s="704"/>
      <c r="H15" s="704"/>
      <c r="I15" s="192" t="s">
        <v>51</v>
      </c>
      <c r="J15" s="192" t="s">
        <v>49</v>
      </c>
      <c r="K15" s="705" t="s">
        <v>116</v>
      </c>
      <c r="L15" s="705"/>
      <c r="M15" s="705"/>
      <c r="N15" s="59"/>
      <c r="O15" s="712" t="s">
        <v>85</v>
      </c>
    </row>
    <row r="16" spans="1:15" customFormat="1" ht="26" x14ac:dyDescent="0.35">
      <c r="A16" s="715"/>
      <c r="B16" s="48" t="s">
        <v>48</v>
      </c>
      <c r="C16" s="20" t="s">
        <v>76</v>
      </c>
      <c r="D16" s="48" t="s">
        <v>48</v>
      </c>
      <c r="E16" s="20" t="s">
        <v>76</v>
      </c>
      <c r="F16" s="47" t="s">
        <v>48</v>
      </c>
      <c r="G16" s="28" t="s">
        <v>76</v>
      </c>
      <c r="H16" s="28" t="s">
        <v>66</v>
      </c>
      <c r="I16" s="48" t="s">
        <v>48</v>
      </c>
      <c r="J16" s="48" t="s">
        <v>48</v>
      </c>
      <c r="K16" s="50" t="s">
        <v>48</v>
      </c>
      <c r="L16" s="44" t="s">
        <v>76</v>
      </c>
      <c r="M16" s="24" t="s">
        <v>66</v>
      </c>
      <c r="N16" s="61"/>
      <c r="O16" s="712"/>
    </row>
    <row r="17" spans="1:21" customFormat="1" ht="15" customHeight="1" x14ac:dyDescent="0.35">
      <c r="A17" s="34" t="s">
        <v>19</v>
      </c>
      <c r="B17" s="341"/>
      <c r="C17" s="340"/>
      <c r="D17" s="341"/>
      <c r="E17" s="342"/>
      <c r="F17" s="325">
        <f>B17+D17</f>
        <v>0</v>
      </c>
      <c r="G17" s="326">
        <f>(C17+E17)</f>
        <v>0</v>
      </c>
      <c r="H17" s="724"/>
      <c r="I17" s="51"/>
      <c r="J17" s="51"/>
      <c r="K17" s="42"/>
      <c r="L17" s="43"/>
      <c r="M17" s="745"/>
      <c r="N17" s="69"/>
      <c r="O17" s="386" t="s">
        <v>86</v>
      </c>
    </row>
    <row r="18" spans="1:21" customFormat="1" ht="15" customHeight="1" x14ac:dyDescent="0.35">
      <c r="A18" s="34" t="s">
        <v>20</v>
      </c>
      <c r="B18" s="341"/>
      <c r="C18" s="340"/>
      <c r="D18" s="414"/>
      <c r="E18" s="413"/>
      <c r="F18" s="325">
        <f>B18+D18</f>
        <v>0</v>
      </c>
      <c r="G18" s="326">
        <f>(C18+E18)</f>
        <v>0</v>
      </c>
      <c r="H18" s="724"/>
      <c r="I18" s="51"/>
      <c r="J18" s="51"/>
      <c r="K18" s="42"/>
      <c r="L18" s="43"/>
      <c r="M18" s="745"/>
      <c r="N18" s="69"/>
      <c r="O18" s="386" t="s">
        <v>86</v>
      </c>
    </row>
    <row r="19" spans="1:21" customFormat="1" ht="15" customHeight="1" x14ac:dyDescent="0.35">
      <c r="A19" s="34" t="s">
        <v>21</v>
      </c>
      <c r="B19" s="341"/>
      <c r="C19" s="340"/>
      <c r="D19" s="414"/>
      <c r="E19" s="413"/>
      <c r="F19" s="325">
        <f>B19+D19</f>
        <v>0</v>
      </c>
      <c r="G19" s="326">
        <f>(C19+E19)</f>
        <v>0</v>
      </c>
      <c r="H19" s="724"/>
      <c r="I19" s="51"/>
      <c r="J19" s="51"/>
      <c r="K19" s="42"/>
      <c r="L19" s="43"/>
      <c r="M19" s="745"/>
      <c r="N19" s="69"/>
      <c r="O19" s="386" t="s">
        <v>86</v>
      </c>
    </row>
    <row r="20" spans="1:21" customFormat="1" ht="15" customHeight="1" x14ac:dyDescent="0.35">
      <c r="A20" s="34" t="s">
        <v>22</v>
      </c>
      <c r="B20" s="341"/>
      <c r="C20" s="340"/>
      <c r="D20" s="414"/>
      <c r="E20" s="413"/>
      <c r="F20" s="325">
        <f>B20+D20</f>
        <v>0</v>
      </c>
      <c r="G20" s="326">
        <f>(C20+E20)</f>
        <v>0</v>
      </c>
      <c r="H20" s="724"/>
      <c r="I20" s="51"/>
      <c r="J20" s="51"/>
      <c r="K20" s="42"/>
      <c r="L20" s="43"/>
      <c r="M20" s="745"/>
      <c r="N20" s="69"/>
      <c r="O20" s="386" t="s">
        <v>86</v>
      </c>
    </row>
    <row r="21" spans="1:21" customFormat="1" ht="30" customHeight="1" x14ac:dyDescent="0.35">
      <c r="A21" s="26" t="s">
        <v>34</v>
      </c>
      <c r="B21" s="315">
        <f t="shared" ref="B21:E21" si="1">SUM(B17:B20)</f>
        <v>0</v>
      </c>
      <c r="C21" s="316">
        <f t="shared" si="1"/>
        <v>0</v>
      </c>
      <c r="D21" s="315">
        <f t="shared" si="1"/>
        <v>0</v>
      </c>
      <c r="E21" s="316">
        <f t="shared" si="1"/>
        <v>0</v>
      </c>
      <c r="F21" s="317">
        <f>SUM(F17:F20)</f>
        <v>0</v>
      </c>
      <c r="G21" s="324">
        <f>SUM(G17:G20)</f>
        <v>0</v>
      </c>
      <c r="H21" s="324">
        <f>SUM(H17:H20)</f>
        <v>0</v>
      </c>
      <c r="I21" s="315">
        <f t="shared" ref="I21:M21" si="2">SUM(I17:I20)</f>
        <v>0</v>
      </c>
      <c r="J21" s="315">
        <f t="shared" si="2"/>
        <v>0</v>
      </c>
      <c r="K21" s="408">
        <f t="shared" si="2"/>
        <v>0</v>
      </c>
      <c r="L21" s="409">
        <f t="shared" si="2"/>
        <v>0</v>
      </c>
      <c r="M21" s="409">
        <f t="shared" si="2"/>
        <v>0</v>
      </c>
      <c r="N21" s="63"/>
      <c r="O21" s="71"/>
    </row>
    <row r="22" spans="1:21" customFormat="1" ht="22.5" customHeight="1" x14ac:dyDescent="0.35">
      <c r="A22" s="4"/>
      <c r="B22" s="71"/>
      <c r="C22" s="73"/>
      <c r="D22" s="71"/>
      <c r="E22" s="73"/>
      <c r="F22" s="71"/>
      <c r="G22" s="73"/>
      <c r="H22" s="73"/>
      <c r="I22" s="74"/>
      <c r="J22" s="74"/>
      <c r="K22" s="74"/>
      <c r="L22" s="63"/>
      <c r="M22" s="63"/>
      <c r="N22" s="63"/>
      <c r="O22" s="71"/>
      <c r="P22" s="2"/>
    </row>
    <row r="23" spans="1:21" ht="32.15" customHeight="1" x14ac:dyDescent="0.35">
      <c r="A23" s="157" t="s">
        <v>26</v>
      </c>
      <c r="B23" s="406">
        <f t="shared" ref="B23:E23" si="3">SUM(B12+B21)</f>
        <v>0</v>
      </c>
      <c r="C23" s="407">
        <f t="shared" si="3"/>
        <v>0</v>
      </c>
      <c r="D23" s="406">
        <f t="shared" si="3"/>
        <v>0</v>
      </c>
      <c r="E23" s="407">
        <f t="shared" si="3"/>
        <v>0</v>
      </c>
      <c r="F23" s="406">
        <f>(F12+F21)</f>
        <v>0</v>
      </c>
      <c r="G23" s="407">
        <f t="shared" ref="G23:M23" si="4">(G12+G21)</f>
        <v>0</v>
      </c>
      <c r="H23" s="406">
        <f t="shared" si="4"/>
        <v>0</v>
      </c>
      <c r="I23" s="406">
        <f t="shared" si="4"/>
        <v>0</v>
      </c>
      <c r="J23" s="406">
        <f t="shared" si="4"/>
        <v>0</v>
      </c>
      <c r="K23" s="406">
        <f t="shared" si="4"/>
        <v>0</v>
      </c>
      <c r="L23" s="407">
        <f t="shared" si="4"/>
        <v>0</v>
      </c>
      <c r="M23" s="406">
        <f t="shared" si="4"/>
        <v>0</v>
      </c>
      <c r="N23" s="66"/>
      <c r="O23" s="75">
        <f>SUM(O12+O21)</f>
        <v>0</v>
      </c>
      <c r="P23" s="76"/>
    </row>
    <row r="24" spans="1:21" customFormat="1" ht="14.5" x14ac:dyDescent="0.35">
      <c r="A24" s="13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customFormat="1" ht="33.25" customHeight="1" x14ac:dyDescent="0.35">
      <c r="A25" s="750" t="s">
        <v>628</v>
      </c>
      <c r="B25" s="751"/>
      <c r="C25" s="751"/>
      <c r="D25" s="751"/>
      <c r="E25" s="751"/>
      <c r="F25" s="751"/>
      <c r="G25" s="751"/>
      <c r="H25" s="751"/>
      <c r="I25" s="751"/>
      <c r="J25" s="751"/>
      <c r="K25" s="751"/>
      <c r="L25" s="751"/>
      <c r="M25" s="752"/>
      <c r="N25" s="167"/>
      <c r="O25" s="2"/>
      <c r="P25" s="2"/>
      <c r="Q25" s="2"/>
      <c r="R25" s="2"/>
      <c r="S25" s="2"/>
      <c r="T25" s="2"/>
      <c r="U25" s="2"/>
    </row>
    <row r="26" spans="1:21" customFormat="1" ht="32.65" customHeight="1" x14ac:dyDescent="0.35">
      <c r="A26" s="747" t="s">
        <v>610</v>
      </c>
      <c r="B26" s="748"/>
      <c r="C26" s="748"/>
      <c r="D26" s="748"/>
      <c r="E26" s="748"/>
      <c r="F26" s="748"/>
      <c r="G26" s="748"/>
      <c r="H26" s="748"/>
      <c r="I26" s="748"/>
      <c r="J26" s="748"/>
      <c r="K26" s="748"/>
      <c r="L26" s="748"/>
      <c r="M26" s="749"/>
      <c r="N26" s="251"/>
      <c r="O26" s="2"/>
      <c r="P26" s="2"/>
      <c r="Q26" s="2"/>
      <c r="R26" s="2"/>
      <c r="S26" s="2"/>
      <c r="T26" s="2"/>
      <c r="U26" s="2"/>
    </row>
    <row r="27" spans="1:21" ht="33.25" customHeight="1" x14ac:dyDescent="0.35">
      <c r="A27" s="742" t="s">
        <v>629</v>
      </c>
      <c r="B27" s="743"/>
      <c r="C27" s="743"/>
      <c r="D27" s="743"/>
      <c r="E27" s="743"/>
      <c r="F27" s="743"/>
      <c r="G27" s="743"/>
      <c r="H27" s="743"/>
      <c r="I27" s="743"/>
      <c r="J27" s="743"/>
      <c r="K27" s="743"/>
      <c r="L27" s="743"/>
      <c r="M27" s="744"/>
      <c r="N27" s="251"/>
    </row>
  </sheetData>
  <sheetProtection algorithmName="SHA-512" hashValue="wYUGG+DVy4BNNDeRRiUyc3os+N/ajiKBWJz3NX5iOiCRr3khdqb9/F+D5/Coykpyoo1PuLYCAmlgln0tIWySqg==" saltValue="NDvoDfUkU+yqj1k8G5mJnw==" spinCount="100000" sheet="1" selectLockedCells="1"/>
  <mergeCells count="28">
    <mergeCell ref="A27:M27"/>
    <mergeCell ref="A1:M1"/>
    <mergeCell ref="H17:H20"/>
    <mergeCell ref="M17:M20"/>
    <mergeCell ref="F15:H15"/>
    <mergeCell ref="K15:M15"/>
    <mergeCell ref="B15:C15"/>
    <mergeCell ref="D15:E15"/>
    <mergeCell ref="A14:A16"/>
    <mergeCell ref="B14:H14"/>
    <mergeCell ref="A2:M2"/>
    <mergeCell ref="A4:M4"/>
    <mergeCell ref="I5:M5"/>
    <mergeCell ref="A3:M3"/>
    <mergeCell ref="A26:M26"/>
    <mergeCell ref="A25:M25"/>
    <mergeCell ref="O15:O16"/>
    <mergeCell ref="A13:M13"/>
    <mergeCell ref="B6:C6"/>
    <mergeCell ref="F6:H6"/>
    <mergeCell ref="I14:M14"/>
    <mergeCell ref="A5:A7"/>
    <mergeCell ref="D6:E6"/>
    <mergeCell ref="B5:H5"/>
    <mergeCell ref="H8:H11"/>
    <mergeCell ref="O6:O7"/>
    <mergeCell ref="M8:M11"/>
    <mergeCell ref="K6:M6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Footer>Pagina &amp;P&amp;R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F707-B2CC-42C4-8380-446DD1CCD570}">
  <sheetPr>
    <pageSetUpPr fitToPage="1"/>
  </sheetPr>
  <dimension ref="A1:U28"/>
  <sheetViews>
    <sheetView topLeftCell="A7" zoomScale="60" zoomScaleNormal="60" workbookViewId="0">
      <selection activeCell="D17" sqref="D17"/>
    </sheetView>
  </sheetViews>
  <sheetFormatPr defaultColWidth="8.54296875" defaultRowHeight="14.25" customHeight="1" x14ac:dyDescent="0.35"/>
  <cols>
    <col min="1" max="1" width="26.81640625" style="4" customWidth="1"/>
    <col min="2" max="5" width="11.1796875" style="4" customWidth="1"/>
    <col min="6" max="6" width="11.1796875" style="23" customWidth="1"/>
    <col min="7" max="8" width="11.1796875" style="4" customWidth="1"/>
    <col min="9" max="13" width="15.08984375" style="4" customWidth="1"/>
    <col min="14" max="14" width="8.54296875" style="4"/>
    <col min="15" max="15" width="54.08984375" style="4" customWidth="1"/>
    <col min="16" max="16384" width="8.54296875" style="4"/>
  </cols>
  <sheetData>
    <row r="1" spans="1:15" ht="37.15" customHeight="1" x14ac:dyDescent="0.35">
      <c r="A1" s="753" t="s">
        <v>561</v>
      </c>
      <c r="B1" s="754"/>
      <c r="C1" s="754"/>
      <c r="D1" s="754"/>
      <c r="E1" s="754"/>
      <c r="F1" s="754"/>
      <c r="G1" s="754"/>
      <c r="H1" s="754"/>
      <c r="I1" s="754"/>
      <c r="J1" s="754"/>
      <c r="K1" s="754"/>
      <c r="L1" s="754"/>
      <c r="M1" s="754"/>
    </row>
    <row r="2" spans="1:15" ht="37.15" customHeight="1" x14ac:dyDescent="0.35">
      <c r="A2" s="755" t="str">
        <f>+Frontespizio!A5</f>
        <v>Inserire denominazione Regione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  <c r="L2" s="756"/>
      <c r="M2" s="756"/>
    </row>
    <row r="3" spans="1:15" ht="41.5" customHeight="1" x14ac:dyDescent="0.35">
      <c r="A3" s="757" t="s">
        <v>690</v>
      </c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</row>
    <row r="4" spans="1:15" customFormat="1" ht="26.25" customHeight="1" x14ac:dyDescent="0.35">
      <c r="A4" s="721" t="s">
        <v>53</v>
      </c>
      <c r="B4" s="721"/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4"/>
      <c r="O4" s="4"/>
    </row>
    <row r="5" spans="1:15" customFormat="1" ht="46" customHeight="1" x14ac:dyDescent="0.35">
      <c r="A5" s="715" t="s">
        <v>46</v>
      </c>
      <c r="B5" s="716" t="s">
        <v>626</v>
      </c>
      <c r="C5" s="716"/>
      <c r="D5" s="716"/>
      <c r="E5" s="716"/>
      <c r="F5" s="716"/>
      <c r="G5" s="716"/>
      <c r="H5" s="716"/>
      <c r="I5" s="717" t="s">
        <v>162</v>
      </c>
      <c r="J5" s="717"/>
      <c r="K5" s="717"/>
      <c r="L5" s="717"/>
      <c r="M5" s="717"/>
      <c r="N5" s="241"/>
      <c r="O5" s="4"/>
    </row>
    <row r="6" spans="1:15" customFormat="1" ht="80.650000000000006" customHeight="1" x14ac:dyDescent="0.35">
      <c r="A6" s="715"/>
      <c r="B6" s="739" t="s">
        <v>29</v>
      </c>
      <c r="C6" s="740"/>
      <c r="D6" s="739" t="s">
        <v>614</v>
      </c>
      <c r="E6" s="740"/>
      <c r="F6" s="704" t="s">
        <v>70</v>
      </c>
      <c r="G6" s="704"/>
      <c r="H6" s="704"/>
      <c r="I6" s="192" t="s">
        <v>51</v>
      </c>
      <c r="J6" s="192" t="s">
        <v>49</v>
      </c>
      <c r="K6" s="705" t="s">
        <v>118</v>
      </c>
      <c r="L6" s="705"/>
      <c r="M6" s="705"/>
      <c r="N6" s="241"/>
      <c r="O6" s="712" t="s">
        <v>177</v>
      </c>
    </row>
    <row r="7" spans="1:15" customFormat="1" ht="39" x14ac:dyDescent="0.35">
      <c r="A7" s="715"/>
      <c r="B7" s="48" t="s">
        <v>48</v>
      </c>
      <c r="C7" s="20" t="s">
        <v>76</v>
      </c>
      <c r="D7" s="48" t="s">
        <v>48</v>
      </c>
      <c r="E7" s="20" t="s">
        <v>76</v>
      </c>
      <c r="F7" s="47" t="s">
        <v>48</v>
      </c>
      <c r="G7" s="28" t="s">
        <v>76</v>
      </c>
      <c r="H7" s="28" t="s">
        <v>66</v>
      </c>
      <c r="I7" s="48" t="s">
        <v>48</v>
      </c>
      <c r="J7" s="48" t="s">
        <v>48</v>
      </c>
      <c r="K7" s="50" t="s">
        <v>48</v>
      </c>
      <c r="L7" s="44" t="s">
        <v>76</v>
      </c>
      <c r="M7" s="24" t="s">
        <v>66</v>
      </c>
      <c r="N7" s="241"/>
      <c r="O7" s="712"/>
    </row>
    <row r="8" spans="1:15" customFormat="1" ht="14.5" x14ac:dyDescent="0.35">
      <c r="A8" s="34" t="s">
        <v>19</v>
      </c>
      <c r="B8" s="339"/>
      <c r="C8" s="340"/>
      <c r="D8" s="341"/>
      <c r="E8" s="342"/>
      <c r="F8" s="325">
        <f>B8+D8</f>
        <v>0</v>
      </c>
      <c r="G8" s="326">
        <f>(C8+E8)</f>
        <v>0</v>
      </c>
      <c r="H8" s="724"/>
      <c r="I8" s="411"/>
      <c r="J8" s="411"/>
      <c r="K8" s="410">
        <f>SUM(I8+J8)</f>
        <v>0</v>
      </c>
      <c r="L8" s="412"/>
      <c r="M8" s="741"/>
      <c r="N8" s="241"/>
      <c r="O8" s="386" t="str">
        <f>IF(K8&lt;=(F8),"corretto ","Totale delle Relevant è maggiore del Totale Iscritti")</f>
        <v xml:space="preserve">corretto </v>
      </c>
    </row>
    <row r="9" spans="1:15" customFormat="1" ht="14.5" x14ac:dyDescent="0.35">
      <c r="A9" s="34" t="s">
        <v>20</v>
      </c>
      <c r="B9" s="339"/>
      <c r="C9" s="340"/>
      <c r="D9" s="414"/>
      <c r="E9" s="413"/>
      <c r="F9" s="325">
        <f>B9+D9</f>
        <v>0</v>
      </c>
      <c r="G9" s="326">
        <f>(C9+E9)</f>
        <v>0</v>
      </c>
      <c r="H9" s="724"/>
      <c r="I9" s="411"/>
      <c r="J9" s="411"/>
      <c r="K9" s="410">
        <f>SUM(I9+J9)</f>
        <v>0</v>
      </c>
      <c r="L9" s="412"/>
      <c r="M9" s="741"/>
      <c r="N9" s="241"/>
      <c r="O9" s="386" t="str">
        <f>IF(K9&lt;=(F9),"corretto ","Totale delle Relevant è maggiore del Totale Iscritti")</f>
        <v xml:space="preserve">corretto </v>
      </c>
    </row>
    <row r="10" spans="1:15" customFormat="1" ht="14.5" x14ac:dyDescent="0.35">
      <c r="A10" s="34" t="s">
        <v>21</v>
      </c>
      <c r="B10" s="339"/>
      <c r="C10" s="340"/>
      <c r="D10" s="414"/>
      <c r="E10" s="413"/>
      <c r="F10" s="325">
        <f>B10+D10</f>
        <v>0</v>
      </c>
      <c r="G10" s="326">
        <f>(C10+E10)</f>
        <v>0</v>
      </c>
      <c r="H10" s="724"/>
      <c r="I10" s="411"/>
      <c r="J10" s="411"/>
      <c r="K10" s="410">
        <f>SUM(I10+J10)</f>
        <v>0</v>
      </c>
      <c r="L10" s="412"/>
      <c r="M10" s="741"/>
      <c r="N10" s="241"/>
      <c r="O10" s="386" t="str">
        <f>IF(K10&lt;=(F10),"corretto ","Totale delle Relevant è maggiore del Totale Iscritti")</f>
        <v xml:space="preserve">corretto </v>
      </c>
    </row>
    <row r="11" spans="1:15" customFormat="1" ht="14.5" x14ac:dyDescent="0.35">
      <c r="A11" s="34" t="s">
        <v>22</v>
      </c>
      <c r="B11" s="339"/>
      <c r="C11" s="340"/>
      <c r="D11" s="414"/>
      <c r="E11" s="413"/>
      <c r="F11" s="325">
        <f>B11+D11</f>
        <v>0</v>
      </c>
      <c r="G11" s="326">
        <f>(C11+E11)</f>
        <v>0</v>
      </c>
      <c r="H11" s="724"/>
      <c r="I11" s="411"/>
      <c r="J11" s="411"/>
      <c r="K11" s="410">
        <f>SUM(I11+J11)</f>
        <v>0</v>
      </c>
      <c r="L11" s="412"/>
      <c r="M11" s="741"/>
      <c r="N11" s="241"/>
      <c r="O11" s="386" t="str">
        <f>IF(K11&lt;=(F11),"corretto ","Totale delle Relevant è maggiore del Totale Iscritti")</f>
        <v xml:space="preserve">corretto </v>
      </c>
    </row>
    <row r="12" spans="1:15" customFormat="1" ht="30" customHeight="1" x14ac:dyDescent="0.35">
      <c r="A12" s="26" t="s">
        <v>34</v>
      </c>
      <c r="B12" s="315">
        <f t="shared" ref="B12:M12" si="0">SUM(B8:B11)</f>
        <v>0</v>
      </c>
      <c r="C12" s="316">
        <f t="shared" si="0"/>
        <v>0</v>
      </c>
      <c r="D12" s="315">
        <f t="shared" si="0"/>
        <v>0</v>
      </c>
      <c r="E12" s="316">
        <f t="shared" si="0"/>
        <v>0</v>
      </c>
      <c r="F12" s="323">
        <f t="shared" si="0"/>
        <v>0</v>
      </c>
      <c r="G12" s="324">
        <f t="shared" si="0"/>
        <v>0</v>
      </c>
      <c r="H12" s="324">
        <f t="shared" si="0"/>
        <v>0</v>
      </c>
      <c r="I12" s="319">
        <f t="shared" si="0"/>
        <v>0</v>
      </c>
      <c r="J12" s="319">
        <f t="shared" si="0"/>
        <v>0</v>
      </c>
      <c r="K12" s="320">
        <f t="shared" si="0"/>
        <v>0</v>
      </c>
      <c r="L12" s="321">
        <f t="shared" si="0"/>
        <v>0</v>
      </c>
      <c r="M12" s="321">
        <f t="shared" si="0"/>
        <v>0</v>
      </c>
      <c r="N12" s="241"/>
      <c r="O12" s="243"/>
    </row>
    <row r="13" spans="1:15" customFormat="1" ht="26.25" customHeight="1" x14ac:dyDescent="0.35">
      <c r="A13" s="721" t="s">
        <v>54</v>
      </c>
      <c r="B13" s="721"/>
      <c r="C13" s="721"/>
      <c r="D13" s="721"/>
      <c r="E13" s="721"/>
      <c r="F13" s="721"/>
      <c r="G13" s="721"/>
      <c r="H13" s="721"/>
      <c r="I13" s="721"/>
      <c r="J13" s="721"/>
      <c r="K13" s="721"/>
      <c r="L13" s="721"/>
      <c r="M13" s="721"/>
      <c r="N13" s="241"/>
      <c r="O13" s="244"/>
    </row>
    <row r="14" spans="1:15" customFormat="1" ht="31" customHeight="1" x14ac:dyDescent="0.35">
      <c r="A14" s="715" t="s">
        <v>46</v>
      </c>
      <c r="B14" s="716" t="s">
        <v>627</v>
      </c>
      <c r="C14" s="716"/>
      <c r="D14" s="716"/>
      <c r="E14" s="716"/>
      <c r="F14" s="716"/>
      <c r="G14" s="716"/>
      <c r="H14" s="716"/>
      <c r="I14" s="717" t="s">
        <v>163</v>
      </c>
      <c r="J14" s="717"/>
      <c r="K14" s="717"/>
      <c r="L14" s="717"/>
      <c r="M14" s="717"/>
      <c r="N14" s="241"/>
      <c r="O14" s="245"/>
    </row>
    <row r="15" spans="1:15" customFormat="1" ht="80.650000000000006" customHeight="1" x14ac:dyDescent="0.35">
      <c r="A15" s="715"/>
      <c r="B15" s="739" t="s">
        <v>29</v>
      </c>
      <c r="C15" s="740"/>
      <c r="D15" s="739" t="s">
        <v>614</v>
      </c>
      <c r="E15" s="740"/>
      <c r="F15" s="704" t="s">
        <v>70</v>
      </c>
      <c r="G15" s="704"/>
      <c r="H15" s="704"/>
      <c r="I15" s="192" t="s">
        <v>51</v>
      </c>
      <c r="J15" s="192" t="s">
        <v>49</v>
      </c>
      <c r="K15" s="705" t="s">
        <v>118</v>
      </c>
      <c r="L15" s="705"/>
      <c r="M15" s="705"/>
      <c r="N15" s="59"/>
      <c r="O15" s="712" t="s">
        <v>177</v>
      </c>
    </row>
    <row r="16" spans="1:15" customFormat="1" ht="39" x14ac:dyDescent="0.35">
      <c r="A16" s="715"/>
      <c r="B16" s="48" t="s">
        <v>48</v>
      </c>
      <c r="C16" s="20" t="s">
        <v>76</v>
      </c>
      <c r="D16" s="48" t="s">
        <v>48</v>
      </c>
      <c r="E16" s="20" t="s">
        <v>76</v>
      </c>
      <c r="F16" s="47" t="s">
        <v>48</v>
      </c>
      <c r="G16" s="28" t="s">
        <v>76</v>
      </c>
      <c r="H16" s="28" t="s">
        <v>66</v>
      </c>
      <c r="I16" s="48" t="s">
        <v>48</v>
      </c>
      <c r="J16" s="48" t="s">
        <v>48</v>
      </c>
      <c r="K16" s="50" t="s">
        <v>48</v>
      </c>
      <c r="L16" s="44" t="s">
        <v>76</v>
      </c>
      <c r="M16" s="24" t="s">
        <v>66</v>
      </c>
      <c r="N16" s="242"/>
      <c r="O16" s="712"/>
    </row>
    <row r="17" spans="1:21" customFormat="1" ht="15" customHeight="1" x14ac:dyDescent="0.35">
      <c r="A17" s="34" t="s">
        <v>19</v>
      </c>
      <c r="B17" s="339"/>
      <c r="C17" s="340"/>
      <c r="D17" s="341"/>
      <c r="E17" s="342"/>
      <c r="F17" s="325">
        <f>B17+D17</f>
        <v>0</v>
      </c>
      <c r="G17" s="326">
        <f>(C17+E17)</f>
        <v>0</v>
      </c>
      <c r="H17" s="724"/>
      <c r="I17" s="51"/>
      <c r="J17" s="51"/>
      <c r="K17" s="42"/>
      <c r="L17" s="43"/>
      <c r="M17" s="745"/>
      <c r="N17" s="242"/>
      <c r="O17" s="386" t="s">
        <v>86</v>
      </c>
    </row>
    <row r="18" spans="1:21" customFormat="1" ht="15" customHeight="1" x14ac:dyDescent="0.35">
      <c r="A18" s="34" t="s">
        <v>20</v>
      </c>
      <c r="B18" s="339"/>
      <c r="C18" s="340"/>
      <c r="D18" s="411"/>
      <c r="E18" s="344"/>
      <c r="F18" s="325">
        <f>B18+D18</f>
        <v>0</v>
      </c>
      <c r="G18" s="326">
        <f>(C18+E18)</f>
        <v>0</v>
      </c>
      <c r="H18" s="724"/>
      <c r="I18" s="51"/>
      <c r="J18" s="51"/>
      <c r="K18" s="42"/>
      <c r="L18" s="43"/>
      <c r="M18" s="745"/>
      <c r="N18" s="242"/>
      <c r="O18" s="386" t="s">
        <v>86</v>
      </c>
    </row>
    <row r="19" spans="1:21" customFormat="1" ht="15" customHeight="1" x14ac:dyDescent="0.35">
      <c r="A19" s="34" t="s">
        <v>21</v>
      </c>
      <c r="B19" s="339"/>
      <c r="C19" s="340"/>
      <c r="D19" s="343"/>
      <c r="E19" s="344"/>
      <c r="F19" s="325">
        <f>B19+D19</f>
        <v>0</v>
      </c>
      <c r="G19" s="326">
        <f>(C19+E19)</f>
        <v>0</v>
      </c>
      <c r="H19" s="724"/>
      <c r="I19" s="51"/>
      <c r="J19" s="51"/>
      <c r="K19" s="42"/>
      <c r="L19" s="43"/>
      <c r="M19" s="745"/>
      <c r="N19" s="242"/>
      <c r="O19" s="386" t="s">
        <v>86</v>
      </c>
    </row>
    <row r="20" spans="1:21" customFormat="1" ht="15" customHeight="1" x14ac:dyDescent="0.35">
      <c r="A20" s="34" t="s">
        <v>22</v>
      </c>
      <c r="B20" s="339"/>
      <c r="C20" s="340"/>
      <c r="D20" s="343"/>
      <c r="E20" s="344"/>
      <c r="F20" s="325">
        <f>B20+D20</f>
        <v>0</v>
      </c>
      <c r="G20" s="326">
        <f>(C20+E20)</f>
        <v>0</v>
      </c>
      <c r="H20" s="724"/>
      <c r="I20" s="51"/>
      <c r="J20" s="51"/>
      <c r="K20" s="42"/>
      <c r="L20" s="43"/>
      <c r="M20" s="745"/>
      <c r="N20" s="242"/>
      <c r="O20" s="386" t="s">
        <v>86</v>
      </c>
    </row>
    <row r="21" spans="1:21" customFormat="1" ht="30" customHeight="1" x14ac:dyDescent="0.35">
      <c r="A21" s="26" t="s">
        <v>34</v>
      </c>
      <c r="B21" s="315">
        <f t="shared" ref="B21:E21" si="1">SUM(B17:B20)</f>
        <v>0</v>
      </c>
      <c r="C21" s="316">
        <f t="shared" si="1"/>
        <v>0</v>
      </c>
      <c r="D21" s="315">
        <f t="shared" si="1"/>
        <v>0</v>
      </c>
      <c r="E21" s="316">
        <f t="shared" si="1"/>
        <v>0</v>
      </c>
      <c r="F21" s="317">
        <f>SUM(F17:F20)</f>
        <v>0</v>
      </c>
      <c r="G21" s="324">
        <f>SUM(G17:G20)</f>
        <v>0</v>
      </c>
      <c r="H21" s="324">
        <f>SUM(H17:H20)</f>
        <v>0</v>
      </c>
      <c r="I21" s="315">
        <f t="shared" ref="I21:M21" si="2">SUM(I17:I20)</f>
        <v>0</v>
      </c>
      <c r="J21" s="315">
        <f t="shared" si="2"/>
        <v>0</v>
      </c>
      <c r="K21" s="408">
        <f t="shared" si="2"/>
        <v>0</v>
      </c>
      <c r="L21" s="409">
        <f t="shared" si="2"/>
        <v>0</v>
      </c>
      <c r="M21" s="409">
        <f t="shared" si="2"/>
        <v>0</v>
      </c>
      <c r="N21" s="242"/>
      <c r="O21" s="71"/>
    </row>
    <row r="22" spans="1:21" customFormat="1" ht="12" customHeight="1" x14ac:dyDescent="0.35">
      <c r="A22" s="105"/>
      <c r="B22" s="71"/>
      <c r="C22" s="73"/>
      <c r="D22" s="71"/>
      <c r="E22" s="73"/>
      <c r="F22" s="71"/>
      <c r="G22" s="73"/>
      <c r="H22" s="73"/>
      <c r="I22" s="74"/>
      <c r="J22" s="74"/>
      <c r="K22" s="74"/>
      <c r="L22" s="63"/>
      <c r="M22" s="63"/>
      <c r="N22" s="240"/>
      <c r="O22" s="71"/>
      <c r="P22" s="2"/>
    </row>
    <row r="23" spans="1:21" ht="32.15" customHeight="1" x14ac:dyDescent="0.35">
      <c r="A23" s="72" t="s">
        <v>26</v>
      </c>
      <c r="B23" s="330">
        <f t="shared" ref="B23:E23" si="3">SUM(B12+B21)</f>
        <v>0</v>
      </c>
      <c r="C23" s="331">
        <f t="shared" si="3"/>
        <v>0</v>
      </c>
      <c r="D23" s="330">
        <f t="shared" si="3"/>
        <v>0</v>
      </c>
      <c r="E23" s="331">
        <f t="shared" si="3"/>
        <v>0</v>
      </c>
      <c r="F23" s="330">
        <f>(F12+F21)</f>
        <v>0</v>
      </c>
      <c r="G23" s="330">
        <f t="shared" ref="G23:M23" si="4">(G12+G21)</f>
        <v>0</v>
      </c>
      <c r="H23" s="331">
        <f t="shared" si="4"/>
        <v>0</v>
      </c>
      <c r="I23" s="330">
        <f t="shared" si="4"/>
        <v>0</v>
      </c>
      <c r="J23" s="330">
        <f t="shared" si="4"/>
        <v>0</v>
      </c>
      <c r="K23" s="330">
        <f t="shared" si="4"/>
        <v>0</v>
      </c>
      <c r="L23" s="331">
        <f t="shared" si="4"/>
        <v>0</v>
      </c>
      <c r="M23" s="330">
        <f t="shared" si="4"/>
        <v>0</v>
      </c>
      <c r="N23" s="240"/>
      <c r="O23" s="75">
        <f>SUM(O12+O21)</f>
        <v>0</v>
      </c>
      <c r="P23" s="76"/>
    </row>
    <row r="24" spans="1:21" ht="13.15" customHeight="1" x14ac:dyDescent="0.35">
      <c r="O24" s="110"/>
    </row>
    <row r="25" spans="1:21" customFormat="1" ht="40.15" customHeight="1" x14ac:dyDescent="0.35">
      <c r="A25" s="750" t="s">
        <v>671</v>
      </c>
      <c r="B25" s="751"/>
      <c r="C25" s="751"/>
      <c r="D25" s="751"/>
      <c r="E25" s="751"/>
      <c r="F25" s="751"/>
      <c r="G25" s="751"/>
      <c r="H25" s="751"/>
      <c r="I25" s="751"/>
      <c r="J25" s="751"/>
      <c r="K25" s="751"/>
      <c r="L25" s="751"/>
      <c r="M25" s="752"/>
      <c r="N25" s="167"/>
      <c r="O25" s="2"/>
      <c r="P25" s="2"/>
      <c r="Q25" s="2"/>
      <c r="R25" s="2"/>
      <c r="S25" s="2"/>
      <c r="T25" s="2"/>
      <c r="U25" s="2"/>
    </row>
    <row r="26" spans="1:21" customFormat="1" ht="30.75" customHeight="1" x14ac:dyDescent="0.35">
      <c r="A26" s="258" t="s">
        <v>610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60"/>
      <c r="N26" s="251"/>
      <c r="O26" s="2"/>
      <c r="P26" s="2"/>
      <c r="Q26" s="2"/>
      <c r="R26" s="2"/>
      <c r="S26" s="2"/>
      <c r="T26" s="2"/>
      <c r="U26" s="2"/>
    </row>
    <row r="27" spans="1:21" ht="30" customHeight="1" x14ac:dyDescent="0.35">
      <c r="A27" s="742" t="s">
        <v>629</v>
      </c>
      <c r="B27" s="743"/>
      <c r="C27" s="743"/>
      <c r="D27" s="743"/>
      <c r="E27" s="743"/>
      <c r="F27" s="743"/>
      <c r="G27" s="743"/>
      <c r="H27" s="743"/>
      <c r="I27" s="743"/>
      <c r="J27" s="743"/>
      <c r="K27" s="743"/>
      <c r="L27" s="743"/>
      <c r="M27" s="744"/>
      <c r="N27" s="251"/>
    </row>
    <row r="28" spans="1:21" ht="14.25" customHeight="1" x14ac:dyDescent="0.35">
      <c r="A28" s="76"/>
      <c r="B28" s="76"/>
      <c r="C28" s="76"/>
      <c r="D28" s="76"/>
      <c r="E28" s="76"/>
      <c r="F28" s="87"/>
      <c r="G28" s="76"/>
      <c r="H28" s="76"/>
      <c r="I28" s="76"/>
      <c r="J28" s="76"/>
      <c r="K28" s="76"/>
      <c r="L28" s="76"/>
      <c r="M28" s="76"/>
    </row>
  </sheetData>
  <sheetProtection algorithmName="SHA-512" hashValue="Glb9WtESDfxrq3/N1f+/pHVK/B7fndfRnpH+SZeThlaf1lGLobJgDFPd7F2J8lr0MjWf/j/cDvcAhJOpH8HkSA==" saltValue="8/JTBPM8HZlKPU4VhpZVcA==" spinCount="100000" sheet="1" selectLockedCells="1"/>
  <mergeCells count="27">
    <mergeCell ref="A27:M27"/>
    <mergeCell ref="A1:M1"/>
    <mergeCell ref="A2:M2"/>
    <mergeCell ref="A3:M3"/>
    <mergeCell ref="D6:E6"/>
    <mergeCell ref="F6:H6"/>
    <mergeCell ref="F15:H15"/>
    <mergeCell ref="K15:M15"/>
    <mergeCell ref="H17:H20"/>
    <mergeCell ref="M17:M20"/>
    <mergeCell ref="A4:M4"/>
    <mergeCell ref="B5:H5"/>
    <mergeCell ref="I5:M5"/>
    <mergeCell ref="K6:M6"/>
    <mergeCell ref="B6:C6"/>
    <mergeCell ref="A25:M25"/>
    <mergeCell ref="H8:H11"/>
    <mergeCell ref="M8:M11"/>
    <mergeCell ref="O15:O16"/>
    <mergeCell ref="O6:O7"/>
    <mergeCell ref="A13:M13"/>
    <mergeCell ref="A5:A7"/>
    <mergeCell ref="A14:A16"/>
    <mergeCell ref="B14:H14"/>
    <mergeCell ref="I14:M14"/>
    <mergeCell ref="B15:C15"/>
    <mergeCell ref="D15:E15"/>
  </mergeCells>
  <pageMargins left="0.70866141732283472" right="0.70866141732283472" top="0.74803149606299213" bottom="0.74803149606299213" header="0.31496062992125984" footer="0.31496062992125984"/>
  <pageSetup paperSize="8" scale="64" orientation="landscape" r:id="rId1"/>
  <headerFooter>
    <oddFooter>Pagina &amp;P&amp;R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3</vt:i4>
      </vt:variant>
    </vt:vector>
  </HeadingPairs>
  <TitlesOfParts>
    <vt:vector size="23" baseType="lpstr">
      <vt:lpstr>Frontespizio</vt:lpstr>
      <vt:lpstr>Anagrafica</vt:lpstr>
      <vt:lpstr>Indice</vt:lpstr>
      <vt:lpstr>1 Avanzamento procedurale</vt:lpstr>
      <vt:lpstr>2 Dati DdPR</vt:lpstr>
      <vt:lpstr>3 Duale Ordinario - Baseline</vt:lpstr>
      <vt:lpstr>3.1 IFTS Duale Ord. -  Baseline</vt:lpstr>
      <vt:lpstr>4 Target PNRR Misura 1-2-3</vt:lpstr>
      <vt:lpstr>5 Target PNRR Misura 4</vt:lpstr>
      <vt:lpstr>6 Target PNRR Misura 5</vt:lpstr>
      <vt:lpstr>7 Target PNRR Misura 6</vt:lpstr>
      <vt:lpstr>8 PNRR Misura 7-Percorsi integr</vt:lpstr>
      <vt:lpstr>9 Apprendistato I livello</vt:lpstr>
      <vt:lpstr>10 Avanzamento Finan. e Fisico</vt:lpstr>
      <vt:lpstr>11 Riepilogo Target PNRR Misure</vt:lpstr>
      <vt:lpstr>12 Riepilogo Target e Baseline</vt:lpstr>
      <vt:lpstr>13 Riepilogo Modalità formative</vt:lpstr>
      <vt:lpstr>14 Indicatori comuni</vt:lpstr>
      <vt:lpstr>15 Note</vt:lpstr>
      <vt:lpstr>Tendine</vt:lpstr>
      <vt:lpstr>'2 Dati DdPR'!Area_stampa</vt:lpstr>
      <vt:lpstr>'3.1 IFTS Duale Ord. -  Baseline'!Area_stampa</vt:lpstr>
      <vt:lpstr>Frontespizio!Area_stampa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"Luciana Nardini" &lt;lnardini@anpalservizi.it&gt;</dc:creator>
  <cp:keywords/>
  <dc:description/>
  <cp:lastModifiedBy>Luciana Nardini</cp:lastModifiedBy>
  <cp:revision/>
  <cp:lastPrinted>2023-08-08T07:40:02Z</cp:lastPrinted>
  <dcterms:created xsi:type="dcterms:W3CDTF">2023-02-17T11:18:35Z</dcterms:created>
  <dcterms:modified xsi:type="dcterms:W3CDTF">2023-10-05T15:05:38Z</dcterms:modified>
  <cp:category/>
  <cp:contentStatus/>
</cp:coreProperties>
</file>