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/>
  <bookViews>
    <workbookView xWindow="240" yWindow="60" windowWidth="5535" windowHeight="5325" tabRatio="767" firstSheet="5" activeTab="8"/>
  </bookViews>
  <sheets>
    <sheet name="Copertina" sheetId="12" r:id="rId1"/>
    <sheet name="Popolazione" sheetId="4" r:id="rId2"/>
    <sheet name="campione pilota" sheetId="1" r:id="rId3"/>
    <sheet name="tolleranza dell'errore" sheetId="6" r:id="rId4"/>
    <sheet name="numerosità del campione" sheetId="2" r:id="rId5"/>
    <sheet name="deviazione standard su campione" sheetId="11" r:id="rId6"/>
    <sheet name="precisione di campionamento" sheetId="7" r:id="rId7"/>
    <sheet name="valore contabile estrapolato" sheetId="8" r:id="rId8"/>
    <sheet name="valutazione dei risultati" sheetId="9" r:id="rId9"/>
    <sheet name="Foglio1" sheetId="10" r:id="rId10"/>
  </sheets>
  <definedNames>
    <definedName name="_Toc104901967" localSheetId="0">Copertina!$A$17</definedName>
    <definedName name="_xlnm.Print_Area" localSheetId="2">'campione pilota'!$A$1:$H$35</definedName>
    <definedName name="_xlnm.Print_Area" localSheetId="0">Copertina!$A$1:$K$54</definedName>
    <definedName name="_xlnm.Print_Area" localSheetId="4">'numerosità del campione'!$A$1:$D$15</definedName>
    <definedName name="_xlnm.Print_Area" localSheetId="1">Popolazione!$A$1:$C$1004</definedName>
    <definedName name="_xlnm.Print_Area" localSheetId="6">'precisione di campionamento'!$A$1:$H$14</definedName>
    <definedName name="_xlnm.Print_Area" localSheetId="3">'tolleranza dell''errore'!$A$1:$F$18</definedName>
    <definedName name="_xlnm.Print_Area" localSheetId="7">'valore contabile estrapolato'!$A$1:$G$13</definedName>
    <definedName name="_xlnm.Print_Area" localSheetId="8">'valutazione dei risultati'!$A$1:$M$17</definedName>
    <definedName name="OLE_LINK1" localSheetId="0">Copertina!$A$20</definedName>
  </definedNames>
  <calcPr calcId="125725"/>
</workbook>
</file>

<file path=xl/calcChain.xml><?xml version="1.0" encoding="utf-8"?>
<calcChain xmlns="http://schemas.openxmlformats.org/spreadsheetml/2006/main">
  <c r="G5" i="9"/>
  <c r="G6"/>
  <c r="D10" i="8"/>
  <c r="D9"/>
  <c r="E10" i="7"/>
  <c r="H274" i="11"/>
  <c r="H273"/>
  <c r="E273"/>
  <c r="C273"/>
  <c r="C9" i="2"/>
  <c r="D9"/>
  <c r="D30" i="1"/>
  <c r="E29"/>
  <c r="D28"/>
  <c r="D26"/>
  <c r="D24"/>
  <c r="D23"/>
  <c r="D22"/>
  <c r="D21"/>
  <c r="D20"/>
  <c r="D10"/>
  <c r="D11"/>
  <c r="D12"/>
  <c r="D31"/>
  <c r="D27"/>
  <c r="D25"/>
  <c r="D14"/>
  <c r="D15"/>
  <c r="D16"/>
  <c r="D17"/>
  <c r="D18"/>
  <c r="D19"/>
  <c r="D13"/>
  <c r="D8"/>
  <c r="D9"/>
  <c r="D7"/>
  <c r="F3" i="11" l="1"/>
  <c r="F5" s="1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5" s="1"/>
  <c r="H5" s="1"/>
  <c r="E4"/>
  <c r="E3"/>
  <c r="C33" i="1"/>
  <c r="D8" i="8"/>
  <c r="E6" i="7"/>
  <c r="G3" i="9"/>
  <c r="B1004" i="4"/>
  <c r="C10" i="6" s="1"/>
  <c r="C11" s="1"/>
  <c r="C6" i="2" s="1"/>
  <c r="F272" i="11" l="1"/>
  <c r="G272" s="1"/>
  <c r="H272" s="1"/>
  <c r="F270"/>
  <c r="G270" s="1"/>
  <c r="H270" s="1"/>
  <c r="F268"/>
  <c r="G268" s="1"/>
  <c r="H268" s="1"/>
  <c r="F266"/>
  <c r="G266" s="1"/>
  <c r="H266" s="1"/>
  <c r="F264"/>
  <c r="G264" s="1"/>
  <c r="H264" s="1"/>
  <c r="F262"/>
  <c r="G262" s="1"/>
  <c r="H262" s="1"/>
  <c r="F260"/>
  <c r="G260" s="1"/>
  <c r="H260" s="1"/>
  <c r="F258"/>
  <c r="G258" s="1"/>
  <c r="H258" s="1"/>
  <c r="F256"/>
  <c r="G256" s="1"/>
  <c r="H256" s="1"/>
  <c r="F254"/>
  <c r="G254" s="1"/>
  <c r="H254" s="1"/>
  <c r="F252"/>
  <c r="G252" s="1"/>
  <c r="H252" s="1"/>
  <c r="F250"/>
  <c r="G250" s="1"/>
  <c r="H250" s="1"/>
  <c r="F248"/>
  <c r="G248" s="1"/>
  <c r="H248" s="1"/>
  <c r="F246"/>
  <c r="G246" s="1"/>
  <c r="H246" s="1"/>
  <c r="F244"/>
  <c r="G244" s="1"/>
  <c r="H244" s="1"/>
  <c r="F242"/>
  <c r="G242" s="1"/>
  <c r="H242" s="1"/>
  <c r="F240"/>
  <c r="G240" s="1"/>
  <c r="H240" s="1"/>
  <c r="F238"/>
  <c r="G238" s="1"/>
  <c r="H238" s="1"/>
  <c r="F236"/>
  <c r="G236" s="1"/>
  <c r="H236" s="1"/>
  <c r="F234"/>
  <c r="G234" s="1"/>
  <c r="H234" s="1"/>
  <c r="F232"/>
  <c r="G232" s="1"/>
  <c r="H232" s="1"/>
  <c r="F230"/>
  <c r="G230" s="1"/>
  <c r="H230" s="1"/>
  <c r="F228"/>
  <c r="G228" s="1"/>
  <c r="H228" s="1"/>
  <c r="F226"/>
  <c r="G226" s="1"/>
  <c r="H226" s="1"/>
  <c r="F224"/>
  <c r="G224" s="1"/>
  <c r="H224" s="1"/>
  <c r="F222"/>
  <c r="G222" s="1"/>
  <c r="H222" s="1"/>
  <c r="F220"/>
  <c r="G220" s="1"/>
  <c r="H220" s="1"/>
  <c r="F218"/>
  <c r="G218" s="1"/>
  <c r="H218" s="1"/>
  <c r="F216"/>
  <c r="G216" s="1"/>
  <c r="H216" s="1"/>
  <c r="F214"/>
  <c r="G214" s="1"/>
  <c r="H214" s="1"/>
  <c r="F212"/>
  <c r="G212" s="1"/>
  <c r="H212" s="1"/>
  <c r="F210"/>
  <c r="G210" s="1"/>
  <c r="H210" s="1"/>
  <c r="F208"/>
  <c r="G208" s="1"/>
  <c r="H208" s="1"/>
  <c r="F206"/>
  <c r="G206" s="1"/>
  <c r="H206" s="1"/>
  <c r="F204"/>
  <c r="G204" s="1"/>
  <c r="H204" s="1"/>
  <c r="F202"/>
  <c r="G202" s="1"/>
  <c r="H202" s="1"/>
  <c r="F200"/>
  <c r="G200" s="1"/>
  <c r="H200" s="1"/>
  <c r="F198"/>
  <c r="G198" s="1"/>
  <c r="H198" s="1"/>
  <c r="F196"/>
  <c r="G196" s="1"/>
  <c r="H196" s="1"/>
  <c r="F194"/>
  <c r="G194" s="1"/>
  <c r="H194" s="1"/>
  <c r="F192"/>
  <c r="G192" s="1"/>
  <c r="H192" s="1"/>
  <c r="F190"/>
  <c r="G190" s="1"/>
  <c r="H190" s="1"/>
  <c r="F188"/>
  <c r="G188" s="1"/>
  <c r="H188" s="1"/>
  <c r="F186"/>
  <c r="G186" s="1"/>
  <c r="H186" s="1"/>
  <c r="F184"/>
  <c r="G184" s="1"/>
  <c r="H184" s="1"/>
  <c r="F182"/>
  <c r="G182" s="1"/>
  <c r="H182" s="1"/>
  <c r="F180"/>
  <c r="G180" s="1"/>
  <c r="H180" s="1"/>
  <c r="F178"/>
  <c r="G178" s="1"/>
  <c r="H178" s="1"/>
  <c r="F176"/>
  <c r="G176" s="1"/>
  <c r="H176" s="1"/>
  <c r="F174"/>
  <c r="G174" s="1"/>
  <c r="H174" s="1"/>
  <c r="F172"/>
  <c r="G172" s="1"/>
  <c r="H172" s="1"/>
  <c r="F170"/>
  <c r="G170" s="1"/>
  <c r="H170" s="1"/>
  <c r="F168"/>
  <c r="G168" s="1"/>
  <c r="H168" s="1"/>
  <c r="F166"/>
  <c r="G166" s="1"/>
  <c r="H166" s="1"/>
  <c r="F164"/>
  <c r="G164" s="1"/>
  <c r="H164" s="1"/>
  <c r="F162"/>
  <c r="G162" s="1"/>
  <c r="H162" s="1"/>
  <c r="F160"/>
  <c r="G160" s="1"/>
  <c r="H160" s="1"/>
  <c r="F158"/>
  <c r="G158" s="1"/>
  <c r="H158" s="1"/>
  <c r="F156"/>
  <c r="G156" s="1"/>
  <c r="H156" s="1"/>
  <c r="F154"/>
  <c r="G154" s="1"/>
  <c r="H154" s="1"/>
  <c r="F152"/>
  <c r="G152" s="1"/>
  <c r="H152" s="1"/>
  <c r="F150"/>
  <c r="G150" s="1"/>
  <c r="H150" s="1"/>
  <c r="F148"/>
  <c r="G148" s="1"/>
  <c r="H148" s="1"/>
  <c r="F146"/>
  <c r="G146" s="1"/>
  <c r="H146" s="1"/>
  <c r="F144"/>
  <c r="G144" s="1"/>
  <c r="H144" s="1"/>
  <c r="F142"/>
  <c r="G142" s="1"/>
  <c r="H142" s="1"/>
  <c r="F140"/>
  <c r="G140" s="1"/>
  <c r="H140" s="1"/>
  <c r="F138"/>
  <c r="G138" s="1"/>
  <c r="H138" s="1"/>
  <c r="F136"/>
  <c r="G136" s="1"/>
  <c r="H136" s="1"/>
  <c r="F134"/>
  <c r="G134" s="1"/>
  <c r="H134" s="1"/>
  <c r="F132"/>
  <c r="G132" s="1"/>
  <c r="H132" s="1"/>
  <c r="F130"/>
  <c r="G130" s="1"/>
  <c r="H130" s="1"/>
  <c r="F128"/>
  <c r="G128" s="1"/>
  <c r="H128" s="1"/>
  <c r="F126"/>
  <c r="G126" s="1"/>
  <c r="H126" s="1"/>
  <c r="F124"/>
  <c r="G124" s="1"/>
  <c r="H124" s="1"/>
  <c r="F122"/>
  <c r="G122" s="1"/>
  <c r="H122" s="1"/>
  <c r="F120"/>
  <c r="G120" s="1"/>
  <c r="H120" s="1"/>
  <c r="F118"/>
  <c r="G118" s="1"/>
  <c r="H118" s="1"/>
  <c r="F116"/>
  <c r="G116" s="1"/>
  <c r="H116" s="1"/>
  <c r="F114"/>
  <c r="G114" s="1"/>
  <c r="H114" s="1"/>
  <c r="F112"/>
  <c r="G112" s="1"/>
  <c r="H112" s="1"/>
  <c r="F110"/>
  <c r="G110" s="1"/>
  <c r="H110" s="1"/>
  <c r="F108"/>
  <c r="G108" s="1"/>
  <c r="H108" s="1"/>
  <c r="F106"/>
  <c r="G106" s="1"/>
  <c r="H106" s="1"/>
  <c r="F104"/>
  <c r="G104" s="1"/>
  <c r="H104" s="1"/>
  <c r="F102"/>
  <c r="G102" s="1"/>
  <c r="H102" s="1"/>
  <c r="F100"/>
  <c r="G100" s="1"/>
  <c r="H100" s="1"/>
  <c r="F98"/>
  <c r="G98" s="1"/>
  <c r="H98" s="1"/>
  <c r="F96"/>
  <c r="G96" s="1"/>
  <c r="H96" s="1"/>
  <c r="F94"/>
  <c r="G94" s="1"/>
  <c r="H94" s="1"/>
  <c r="F92"/>
  <c r="G92" s="1"/>
  <c r="H92" s="1"/>
  <c r="F90"/>
  <c r="G90" s="1"/>
  <c r="H90" s="1"/>
  <c r="F88"/>
  <c r="G88" s="1"/>
  <c r="H88" s="1"/>
  <c r="F86"/>
  <c r="G86" s="1"/>
  <c r="H86" s="1"/>
  <c r="F84"/>
  <c r="G84" s="1"/>
  <c r="H84" s="1"/>
  <c r="F82"/>
  <c r="G82" s="1"/>
  <c r="H82" s="1"/>
  <c r="F80"/>
  <c r="G80" s="1"/>
  <c r="H80" s="1"/>
  <c r="F78"/>
  <c r="G78" s="1"/>
  <c r="H78" s="1"/>
  <c r="F76"/>
  <c r="G76" s="1"/>
  <c r="H76" s="1"/>
  <c r="F74"/>
  <c r="G74" s="1"/>
  <c r="H74" s="1"/>
  <c r="F72"/>
  <c r="G72" s="1"/>
  <c r="H72" s="1"/>
  <c r="F70"/>
  <c r="G70" s="1"/>
  <c r="H70" s="1"/>
  <c r="F68"/>
  <c r="G68" s="1"/>
  <c r="H68" s="1"/>
  <c r="F66"/>
  <c r="G66" s="1"/>
  <c r="H66" s="1"/>
  <c r="F64"/>
  <c r="G64" s="1"/>
  <c r="H64" s="1"/>
  <c r="F62"/>
  <c r="G62" s="1"/>
  <c r="H62" s="1"/>
  <c r="F60"/>
  <c r="G60" s="1"/>
  <c r="H60" s="1"/>
  <c r="F58"/>
  <c r="G58" s="1"/>
  <c r="H58" s="1"/>
  <c r="F56"/>
  <c r="G56" s="1"/>
  <c r="H56" s="1"/>
  <c r="F54"/>
  <c r="G54" s="1"/>
  <c r="H54" s="1"/>
  <c r="F52"/>
  <c r="G52" s="1"/>
  <c r="H52" s="1"/>
  <c r="F50"/>
  <c r="G50" s="1"/>
  <c r="H50" s="1"/>
  <c r="F48"/>
  <c r="G48" s="1"/>
  <c r="H48" s="1"/>
  <c r="F46"/>
  <c r="G46" s="1"/>
  <c r="H46" s="1"/>
  <c r="F44"/>
  <c r="G44" s="1"/>
  <c r="H44" s="1"/>
  <c r="F42"/>
  <c r="G42" s="1"/>
  <c r="H42" s="1"/>
  <c r="F40"/>
  <c r="G40" s="1"/>
  <c r="H40" s="1"/>
  <c r="F38"/>
  <c r="G38" s="1"/>
  <c r="H38" s="1"/>
  <c r="F36"/>
  <c r="G36" s="1"/>
  <c r="H36" s="1"/>
  <c r="F34"/>
  <c r="G34" s="1"/>
  <c r="H34" s="1"/>
  <c r="F32"/>
  <c r="G32" s="1"/>
  <c r="H32" s="1"/>
  <c r="F30"/>
  <c r="G30" s="1"/>
  <c r="H30" s="1"/>
  <c r="F28"/>
  <c r="G28" s="1"/>
  <c r="H28" s="1"/>
  <c r="F26"/>
  <c r="G26" s="1"/>
  <c r="H26" s="1"/>
  <c r="F24"/>
  <c r="G24" s="1"/>
  <c r="H24" s="1"/>
  <c r="F22"/>
  <c r="G22" s="1"/>
  <c r="H22" s="1"/>
  <c r="F20"/>
  <c r="G20" s="1"/>
  <c r="H20" s="1"/>
  <c r="F18"/>
  <c r="G18" s="1"/>
  <c r="H18" s="1"/>
  <c r="F16"/>
  <c r="G16" s="1"/>
  <c r="H16" s="1"/>
  <c r="F14"/>
  <c r="G14" s="1"/>
  <c r="H14" s="1"/>
  <c r="F12"/>
  <c r="G12" s="1"/>
  <c r="H12" s="1"/>
  <c r="F10"/>
  <c r="G10" s="1"/>
  <c r="H10" s="1"/>
  <c r="F8"/>
  <c r="G8" s="1"/>
  <c r="H8" s="1"/>
  <c r="F6"/>
  <c r="G6" s="1"/>
  <c r="H6" s="1"/>
  <c r="F4"/>
  <c r="G4" s="1"/>
  <c r="H4" s="1"/>
  <c r="F271"/>
  <c r="G271" s="1"/>
  <c r="H271" s="1"/>
  <c r="F269"/>
  <c r="G269" s="1"/>
  <c r="H269" s="1"/>
  <c r="F267"/>
  <c r="G267" s="1"/>
  <c r="H267" s="1"/>
  <c r="F265"/>
  <c r="G265" s="1"/>
  <c r="H265" s="1"/>
  <c r="F263"/>
  <c r="G263" s="1"/>
  <c r="H263" s="1"/>
  <c r="F261"/>
  <c r="G261" s="1"/>
  <c r="H261" s="1"/>
  <c r="F259"/>
  <c r="G259" s="1"/>
  <c r="H259" s="1"/>
  <c r="F257"/>
  <c r="G257" s="1"/>
  <c r="H257" s="1"/>
  <c r="F255"/>
  <c r="G255" s="1"/>
  <c r="H255" s="1"/>
  <c r="F253"/>
  <c r="G253" s="1"/>
  <c r="H253" s="1"/>
  <c r="F251"/>
  <c r="G251" s="1"/>
  <c r="H251" s="1"/>
  <c r="F249"/>
  <c r="G249" s="1"/>
  <c r="H249" s="1"/>
  <c r="F247"/>
  <c r="G247" s="1"/>
  <c r="H247" s="1"/>
  <c r="F245"/>
  <c r="G245" s="1"/>
  <c r="H245" s="1"/>
  <c r="F243"/>
  <c r="G243" s="1"/>
  <c r="H243" s="1"/>
  <c r="F241"/>
  <c r="G241" s="1"/>
  <c r="H241" s="1"/>
  <c r="F239"/>
  <c r="G239" s="1"/>
  <c r="H239" s="1"/>
  <c r="F237"/>
  <c r="G237" s="1"/>
  <c r="H237" s="1"/>
  <c r="F235"/>
  <c r="G235" s="1"/>
  <c r="H235" s="1"/>
  <c r="F233"/>
  <c r="G233" s="1"/>
  <c r="H233" s="1"/>
  <c r="F231"/>
  <c r="G231" s="1"/>
  <c r="H231" s="1"/>
  <c r="F229"/>
  <c r="G229" s="1"/>
  <c r="H229" s="1"/>
  <c r="F227"/>
  <c r="G227" s="1"/>
  <c r="H227" s="1"/>
  <c r="F225"/>
  <c r="G225" s="1"/>
  <c r="H225" s="1"/>
  <c r="F223"/>
  <c r="G223" s="1"/>
  <c r="H223" s="1"/>
  <c r="F221"/>
  <c r="G221" s="1"/>
  <c r="H221" s="1"/>
  <c r="F219"/>
  <c r="G219" s="1"/>
  <c r="H219" s="1"/>
  <c r="F217"/>
  <c r="G217" s="1"/>
  <c r="H217" s="1"/>
  <c r="F215"/>
  <c r="G215" s="1"/>
  <c r="H215" s="1"/>
  <c r="F213"/>
  <c r="G213" s="1"/>
  <c r="H213" s="1"/>
  <c r="F211"/>
  <c r="G211" s="1"/>
  <c r="H211" s="1"/>
  <c r="F209"/>
  <c r="G209" s="1"/>
  <c r="H209" s="1"/>
  <c r="F207"/>
  <c r="G207" s="1"/>
  <c r="H207" s="1"/>
  <c r="F205"/>
  <c r="G205" s="1"/>
  <c r="H205" s="1"/>
  <c r="F203"/>
  <c r="G203" s="1"/>
  <c r="H203" s="1"/>
  <c r="F201"/>
  <c r="G201" s="1"/>
  <c r="H201" s="1"/>
  <c r="F199"/>
  <c r="G199" s="1"/>
  <c r="H199" s="1"/>
  <c r="F197"/>
  <c r="G197" s="1"/>
  <c r="H197" s="1"/>
  <c r="F195"/>
  <c r="G195" s="1"/>
  <c r="H195" s="1"/>
  <c r="F193"/>
  <c r="G193" s="1"/>
  <c r="H193" s="1"/>
  <c r="F191"/>
  <c r="G191" s="1"/>
  <c r="H191" s="1"/>
  <c r="F189"/>
  <c r="G189" s="1"/>
  <c r="H189" s="1"/>
  <c r="F187"/>
  <c r="G187" s="1"/>
  <c r="H187" s="1"/>
  <c r="F185"/>
  <c r="G185" s="1"/>
  <c r="H185" s="1"/>
  <c r="F183"/>
  <c r="G183" s="1"/>
  <c r="H183" s="1"/>
  <c r="F181"/>
  <c r="G181" s="1"/>
  <c r="H181" s="1"/>
  <c r="F179"/>
  <c r="G179" s="1"/>
  <c r="H179" s="1"/>
  <c r="F177"/>
  <c r="G177" s="1"/>
  <c r="H177" s="1"/>
  <c r="F175"/>
  <c r="G175" s="1"/>
  <c r="H175" s="1"/>
  <c r="F173"/>
  <c r="G173" s="1"/>
  <c r="H173" s="1"/>
  <c r="F171"/>
  <c r="G171" s="1"/>
  <c r="H171" s="1"/>
  <c r="F169"/>
  <c r="G169" s="1"/>
  <c r="H169" s="1"/>
  <c r="F167"/>
  <c r="G167" s="1"/>
  <c r="H167" s="1"/>
  <c r="F165"/>
  <c r="G165" s="1"/>
  <c r="H165" s="1"/>
  <c r="F163"/>
  <c r="G163" s="1"/>
  <c r="H163" s="1"/>
  <c r="F161"/>
  <c r="G161" s="1"/>
  <c r="H161" s="1"/>
  <c r="F159"/>
  <c r="G159" s="1"/>
  <c r="H159" s="1"/>
  <c r="F157"/>
  <c r="G157" s="1"/>
  <c r="H157" s="1"/>
  <c r="F155"/>
  <c r="G155" s="1"/>
  <c r="H155" s="1"/>
  <c r="F153"/>
  <c r="G153" s="1"/>
  <c r="H153" s="1"/>
  <c r="F151"/>
  <c r="G151" s="1"/>
  <c r="H151" s="1"/>
  <c r="F149"/>
  <c r="G149" s="1"/>
  <c r="H149" s="1"/>
  <c r="F147"/>
  <c r="G147" s="1"/>
  <c r="H147" s="1"/>
  <c r="F145"/>
  <c r="G145" s="1"/>
  <c r="H145" s="1"/>
  <c r="F143"/>
  <c r="G143" s="1"/>
  <c r="H143" s="1"/>
  <c r="F141"/>
  <c r="G141" s="1"/>
  <c r="H141" s="1"/>
  <c r="F139"/>
  <c r="G139" s="1"/>
  <c r="H139" s="1"/>
  <c r="F137"/>
  <c r="G137" s="1"/>
  <c r="H137" s="1"/>
  <c r="F135"/>
  <c r="G135" s="1"/>
  <c r="H135" s="1"/>
  <c r="F133"/>
  <c r="G133" s="1"/>
  <c r="H133" s="1"/>
  <c r="F131"/>
  <c r="G131" s="1"/>
  <c r="H131" s="1"/>
  <c r="F129"/>
  <c r="G129" s="1"/>
  <c r="H129" s="1"/>
  <c r="F127"/>
  <c r="G127" s="1"/>
  <c r="H127" s="1"/>
  <c r="F125"/>
  <c r="G125" s="1"/>
  <c r="H125" s="1"/>
  <c r="F123"/>
  <c r="G123" s="1"/>
  <c r="H123" s="1"/>
  <c r="F121"/>
  <c r="G121" s="1"/>
  <c r="H121" s="1"/>
  <c r="F119"/>
  <c r="G119" s="1"/>
  <c r="H119" s="1"/>
  <c r="F117"/>
  <c r="G117" s="1"/>
  <c r="H117" s="1"/>
  <c r="F115"/>
  <c r="G115" s="1"/>
  <c r="H115" s="1"/>
  <c r="F113"/>
  <c r="G113" s="1"/>
  <c r="H113" s="1"/>
  <c r="F111"/>
  <c r="G111" s="1"/>
  <c r="H111" s="1"/>
  <c r="F109"/>
  <c r="G109" s="1"/>
  <c r="H109" s="1"/>
  <c r="F107"/>
  <c r="G107" s="1"/>
  <c r="H107" s="1"/>
  <c r="F105"/>
  <c r="G105" s="1"/>
  <c r="H105" s="1"/>
  <c r="F103"/>
  <c r="G103" s="1"/>
  <c r="H103" s="1"/>
  <c r="F101"/>
  <c r="G101" s="1"/>
  <c r="H101" s="1"/>
  <c r="F99"/>
  <c r="G99" s="1"/>
  <c r="H99" s="1"/>
  <c r="F97"/>
  <c r="G97" s="1"/>
  <c r="H97" s="1"/>
  <c r="F95"/>
  <c r="G95" s="1"/>
  <c r="H95" s="1"/>
  <c r="F93"/>
  <c r="G93" s="1"/>
  <c r="H93" s="1"/>
  <c r="F91"/>
  <c r="G91" s="1"/>
  <c r="H91" s="1"/>
  <c r="F89"/>
  <c r="G89" s="1"/>
  <c r="H89" s="1"/>
  <c r="F87"/>
  <c r="G87" s="1"/>
  <c r="H87" s="1"/>
  <c r="F85"/>
  <c r="G85" s="1"/>
  <c r="H85" s="1"/>
  <c r="F83"/>
  <c r="G83" s="1"/>
  <c r="H83" s="1"/>
  <c r="F81"/>
  <c r="G81" s="1"/>
  <c r="H81" s="1"/>
  <c r="F79"/>
  <c r="G79" s="1"/>
  <c r="H79" s="1"/>
  <c r="F77"/>
  <c r="G77" s="1"/>
  <c r="H77" s="1"/>
  <c r="F75"/>
  <c r="G75" s="1"/>
  <c r="H75" s="1"/>
  <c r="F73"/>
  <c r="G73" s="1"/>
  <c r="H73" s="1"/>
  <c r="F71"/>
  <c r="G71" s="1"/>
  <c r="H71" s="1"/>
  <c r="F69"/>
  <c r="G69" s="1"/>
  <c r="H69" s="1"/>
  <c r="F67"/>
  <c r="G67" s="1"/>
  <c r="H67" s="1"/>
  <c r="F65"/>
  <c r="G65" s="1"/>
  <c r="H65" s="1"/>
  <c r="F63"/>
  <c r="G63" s="1"/>
  <c r="H63" s="1"/>
  <c r="F61"/>
  <c r="G61" s="1"/>
  <c r="H61" s="1"/>
  <c r="F59"/>
  <c r="G59" s="1"/>
  <c r="H59" s="1"/>
  <c r="F57"/>
  <c r="G57" s="1"/>
  <c r="H57" s="1"/>
  <c r="F55"/>
  <c r="G55" s="1"/>
  <c r="H55" s="1"/>
  <c r="F53"/>
  <c r="G53" s="1"/>
  <c r="H53" s="1"/>
  <c r="F51"/>
  <c r="G51" s="1"/>
  <c r="H51" s="1"/>
  <c r="F49"/>
  <c r="G49" s="1"/>
  <c r="H49" s="1"/>
  <c r="F47"/>
  <c r="G47" s="1"/>
  <c r="H47" s="1"/>
  <c r="F45"/>
  <c r="G45" s="1"/>
  <c r="H45" s="1"/>
  <c r="F43"/>
  <c r="G43" s="1"/>
  <c r="H43" s="1"/>
  <c r="F41"/>
  <c r="G41" s="1"/>
  <c r="H41" s="1"/>
  <c r="F39"/>
  <c r="G39" s="1"/>
  <c r="H39" s="1"/>
  <c r="F37"/>
  <c r="G37" s="1"/>
  <c r="H37" s="1"/>
  <c r="F35"/>
  <c r="G35" s="1"/>
  <c r="H35" s="1"/>
  <c r="F33"/>
  <c r="G33" s="1"/>
  <c r="H33" s="1"/>
  <c r="F31"/>
  <c r="G31" s="1"/>
  <c r="H31" s="1"/>
  <c r="F29"/>
  <c r="G29" s="1"/>
  <c r="H29" s="1"/>
  <c r="F27"/>
  <c r="G27" s="1"/>
  <c r="H27" s="1"/>
  <c r="F25"/>
  <c r="G25" s="1"/>
  <c r="H25" s="1"/>
  <c r="F23"/>
  <c r="G23" s="1"/>
  <c r="H23" s="1"/>
  <c r="F21"/>
  <c r="G21" s="1"/>
  <c r="H21" s="1"/>
  <c r="F19"/>
  <c r="G19" s="1"/>
  <c r="H19" s="1"/>
  <c r="F17"/>
  <c r="G17" s="1"/>
  <c r="H17" s="1"/>
  <c r="F15"/>
  <c r="G15" s="1"/>
  <c r="H15" s="1"/>
  <c r="F13"/>
  <c r="G13" s="1"/>
  <c r="H13" s="1"/>
  <c r="F11"/>
  <c r="G11" s="1"/>
  <c r="H11" s="1"/>
  <c r="F9"/>
  <c r="G9" s="1"/>
  <c r="H9" s="1"/>
  <c r="F7"/>
  <c r="G7" s="1"/>
  <c r="H7" s="1"/>
  <c r="G3"/>
  <c r="H3" s="1"/>
  <c r="G4" i="9"/>
  <c r="G7" s="1"/>
  <c r="G8" s="1"/>
  <c r="E12" i="7"/>
  <c r="D7" i="8"/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"/>
  <c r="E33" s="1"/>
  <c r="I11" i="9" l="1"/>
  <c r="G15"/>
  <c r="G16"/>
  <c r="F3" i="1"/>
  <c r="H275" i="11" l="1"/>
  <c r="E8" i="7" s="1"/>
  <c r="E9" s="1"/>
  <c r="F5" i="1"/>
  <c r="G5" s="1"/>
  <c r="H5" s="1"/>
  <c r="F7"/>
  <c r="G7" s="1"/>
  <c r="H7" s="1"/>
  <c r="F9"/>
  <c r="G9" s="1"/>
  <c r="H9" s="1"/>
  <c r="F11"/>
  <c r="G11" s="1"/>
  <c r="H11" s="1"/>
  <c r="F13"/>
  <c r="G13" s="1"/>
  <c r="H13" s="1"/>
  <c r="F15"/>
  <c r="G15" s="1"/>
  <c r="H15" s="1"/>
  <c r="F17"/>
  <c r="G17" s="1"/>
  <c r="H17" s="1"/>
  <c r="F19"/>
  <c r="G19" s="1"/>
  <c r="H19" s="1"/>
  <c r="F21"/>
  <c r="G21" s="1"/>
  <c r="H21" s="1"/>
  <c r="F23"/>
  <c r="G23" s="1"/>
  <c r="H23" s="1"/>
  <c r="F25"/>
  <c r="G25" s="1"/>
  <c r="H25" s="1"/>
  <c r="F27"/>
  <c r="G27" s="1"/>
  <c r="H27" s="1"/>
  <c r="F29"/>
  <c r="G29" s="1"/>
  <c r="H29" s="1"/>
  <c r="F31"/>
  <c r="G31" s="1"/>
  <c r="H31" s="1"/>
  <c r="F12"/>
  <c r="G12" s="1"/>
  <c r="H12" s="1"/>
  <c r="F20"/>
  <c r="G20" s="1"/>
  <c r="H20" s="1"/>
  <c r="F28"/>
  <c r="G28" s="1"/>
  <c r="H28" s="1"/>
  <c r="F6"/>
  <c r="G6" s="1"/>
  <c r="H6" s="1"/>
  <c r="F10"/>
  <c r="G10" s="1"/>
  <c r="H10" s="1"/>
  <c r="F14"/>
  <c r="G14" s="1"/>
  <c r="H14" s="1"/>
  <c r="F18"/>
  <c r="G18" s="1"/>
  <c r="H18" s="1"/>
  <c r="F22"/>
  <c r="G22" s="1"/>
  <c r="H22" s="1"/>
  <c r="F26"/>
  <c r="G26" s="1"/>
  <c r="H26" s="1"/>
  <c r="F30"/>
  <c r="G30" s="1"/>
  <c r="H30" s="1"/>
  <c r="F4"/>
  <c r="G4" s="1"/>
  <c r="H4" s="1"/>
  <c r="F8"/>
  <c r="G8" s="1"/>
  <c r="H8" s="1"/>
  <c r="F16"/>
  <c r="G16" s="1"/>
  <c r="H16" s="1"/>
  <c r="F24"/>
  <c r="G24" s="1"/>
  <c r="H24" s="1"/>
  <c r="F32"/>
  <c r="G32" s="1"/>
  <c r="H32" s="1"/>
  <c r="G3"/>
  <c r="H3" s="1"/>
  <c r="H33" l="1"/>
  <c r="H34" s="1"/>
  <c r="H35" l="1"/>
  <c r="C8" i="2" s="1"/>
  <c r="G9" i="9" l="1"/>
  <c r="I15" s="1"/>
  <c r="D11" i="8"/>
  <c r="E11" i="7"/>
  <c r="G2" i="9" s="1"/>
  <c r="G11" l="1"/>
  <c r="G12"/>
</calcChain>
</file>

<file path=xl/sharedStrings.xml><?xml version="1.0" encoding="utf-8"?>
<sst xmlns="http://schemas.openxmlformats.org/spreadsheetml/2006/main" count="77" uniqueCount="53">
  <si>
    <t>Differenza (a - b)</t>
  </si>
  <si>
    <t>Cod.</t>
  </si>
  <si>
    <t>Quadrato degli scarti dalla media</t>
  </si>
  <si>
    <t>Spesa ammissibile (b)</t>
  </si>
  <si>
    <t>Media delle differenze</t>
  </si>
  <si>
    <t>Differenza - media delle differenze (scarto)</t>
  </si>
  <si>
    <t>A</t>
  </si>
  <si>
    <t>Deviazione standard</t>
  </si>
  <si>
    <t>N</t>
  </si>
  <si>
    <t>TM=</t>
  </si>
  <si>
    <t>Ur</t>
  </si>
  <si>
    <t>Sx</t>
  </si>
  <si>
    <t>n</t>
  </si>
  <si>
    <t>d</t>
  </si>
  <si>
    <t>UR</t>
  </si>
  <si>
    <t>a)</t>
  </si>
  <si>
    <t>b)</t>
  </si>
  <si>
    <t>c)</t>
  </si>
  <si>
    <t>radq(n)</t>
  </si>
  <si>
    <t>e)</t>
  </si>
  <si>
    <t>a*b*c)</t>
  </si>
  <si>
    <t>A'</t>
  </si>
  <si>
    <t>Precisione di campionamento</t>
  </si>
  <si>
    <t>ABV</t>
  </si>
  <si>
    <t>S</t>
  </si>
  <si>
    <t>EBV</t>
  </si>
  <si>
    <t>Valore contabile estrapolato</t>
  </si>
  <si>
    <t>TM</t>
  </si>
  <si>
    <t>EBV=ABV-N*(S/n)</t>
  </si>
  <si>
    <t>EBV-A'</t>
  </si>
  <si>
    <t>EBV+A'</t>
  </si>
  <si>
    <t>ABV-TM</t>
  </si>
  <si>
    <t>ABV+TM</t>
  </si>
  <si>
    <t>Risultato</t>
  </si>
  <si>
    <t>Valutazione</t>
  </si>
  <si>
    <t>la popolazione presenta un errore inferiore al livello di rilevanza</t>
  </si>
  <si>
    <t>Se EBV è compreso nell'intervallo</t>
  </si>
  <si>
    <t xml:space="preserve">Se EBV non è compreso nell'intervallo </t>
  </si>
  <si>
    <t>la popolazione presenta un errore superiore al livello di rilevanza</t>
  </si>
  <si>
    <t>Se ABV è compreso nell'intervallo</t>
  </si>
  <si>
    <t xml:space="preserve">Se ABV non è compreso nell'intervallo </t>
  </si>
  <si>
    <t>A' è uguale o inferiore a TM</t>
  </si>
  <si>
    <t>A' è superiore</t>
  </si>
  <si>
    <t>la precisione  del campionamento è inferiore alla tolleranza prevista per l'errore di campionamento e pertanto non è necessario un ampliamento del campione</t>
  </si>
  <si>
    <t>la precisione del campionameneto è superiore ala tolleranza per l'errore di campionamento. Potrebbe essere necessario per migliorare la precisione, aumentare il campione</t>
  </si>
  <si>
    <t>n (Dimensione del campione)</t>
  </si>
  <si>
    <t>Spesa certificata</t>
  </si>
  <si>
    <t>Spesa certificata (a)</t>
  </si>
  <si>
    <t>Spesa certificata 
(a)</t>
  </si>
  <si>
    <t>Spesa ammissibile 
(b)</t>
  </si>
  <si>
    <t>Intervallo di decisione</t>
  </si>
  <si>
    <t>Intervallo di precisione</t>
  </si>
  <si>
    <t>Allegato 9D – Metodo della stima delle differenze - Esempio  numerico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</si>
</sst>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[$€-410]\ * #,##0.00_-;\-[$€-410]\ * #,##0.00_-;_-[$€-410]\ * &quot;-&quot;??_-;_-@_-"/>
    <numFmt numFmtId="166" formatCode="_-[$€-410]\ * #,##0_-;\-[$€-410]\ * #,##0_-;_-[$€-410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101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2" fillId="2" borderId="1" xfId="0" applyFont="1" applyFill="1" applyBorder="1" applyAlignment="1">
      <alignment horizontal="left" vertical="top" wrapText="1"/>
    </xf>
    <xf numFmtId="43" fontId="0" fillId="0" borderId="1" xfId="1" applyFont="1" applyBorder="1"/>
    <xf numFmtId="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43" fontId="0" fillId="0" borderId="1" xfId="0" applyNumberFormat="1" applyBorder="1"/>
    <xf numFmtId="0" fontId="4" fillId="0" borderId="0" xfId="0" applyFont="1"/>
    <xf numFmtId="43" fontId="4" fillId="0" borderId="0" xfId="1" applyFont="1"/>
    <xf numFmtId="0" fontId="4" fillId="0" borderId="1" xfId="0" applyFont="1" applyBorder="1"/>
    <xf numFmtId="0" fontId="0" fillId="4" borderId="1" xfId="0" applyFill="1" applyBorder="1"/>
    <xf numFmtId="165" fontId="0" fillId="4" borderId="1" xfId="1" applyNumberFormat="1" applyFont="1" applyFill="1" applyBorder="1"/>
    <xf numFmtId="0" fontId="5" fillId="3" borderId="1" xfId="0" applyFont="1" applyFill="1" applyBorder="1"/>
    <xf numFmtId="44" fontId="0" fillId="0" borderId="1" xfId="2" applyFont="1" applyBorder="1"/>
    <xf numFmtId="43" fontId="5" fillId="3" borderId="1" xfId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right"/>
    </xf>
    <xf numFmtId="165" fontId="0" fillId="4" borderId="2" xfId="1" applyNumberFormat="1" applyFont="1" applyFill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0" fontId="0" fillId="0" borderId="1" xfId="0" applyBorder="1" applyAlignment="1">
      <alignment vertical="center" wrapText="1"/>
    </xf>
    <xf numFmtId="0" fontId="0" fillId="0" borderId="0" xfId="0" applyBorder="1"/>
    <xf numFmtId="43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3" fillId="3" borderId="1" xfId="1" applyNumberFormat="1" applyFont="1" applyFill="1" applyBorder="1"/>
    <xf numFmtId="0" fontId="0" fillId="0" borderId="1" xfId="0" applyFill="1" applyBorder="1"/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7" fillId="3" borderId="1" xfId="0" applyFont="1" applyFill="1" applyBorder="1"/>
    <xf numFmtId="165" fontId="7" fillId="3" borderId="1" xfId="0" applyNumberFormat="1" applyFont="1" applyFill="1" applyBorder="1"/>
    <xf numFmtId="165" fontId="4" fillId="0" borderId="1" xfId="1" applyNumberFormat="1" applyFont="1" applyBorder="1"/>
    <xf numFmtId="165" fontId="4" fillId="0" borderId="0" xfId="0" applyNumberFormat="1" applyFont="1"/>
    <xf numFmtId="0" fontId="8" fillId="0" borderId="0" xfId="0" applyFont="1"/>
    <xf numFmtId="164" fontId="4" fillId="0" borderId="1" xfId="1" applyNumberFormat="1" applyFont="1" applyBorder="1"/>
    <xf numFmtId="43" fontId="4" fillId="0" borderId="1" xfId="1" applyFont="1" applyBorder="1"/>
    <xf numFmtId="43" fontId="8" fillId="0" borderId="1" xfId="1" applyFont="1" applyBorder="1"/>
    <xf numFmtId="43" fontId="4" fillId="0" borderId="0" xfId="0" applyNumberFormat="1" applyFont="1"/>
    <xf numFmtId="0" fontId="3" fillId="3" borderId="1" xfId="0" applyFont="1" applyFill="1" applyBorder="1" applyAlignment="1">
      <alignment wrapText="1"/>
    </xf>
    <xf numFmtId="1" fontId="4" fillId="0" borderId="1" xfId="0" applyNumberFormat="1" applyFont="1" applyBorder="1"/>
    <xf numFmtId="0" fontId="8" fillId="0" borderId="1" xfId="0" applyFont="1" applyBorder="1"/>
    <xf numFmtId="0" fontId="6" fillId="3" borderId="1" xfId="0" applyFont="1" applyFill="1" applyBorder="1"/>
    <xf numFmtId="0" fontId="4" fillId="0" borderId="2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165" fontId="9" fillId="0" borderId="1" xfId="1" applyNumberFormat="1" applyFont="1" applyBorder="1"/>
    <xf numFmtId="3" fontId="9" fillId="0" borderId="1" xfId="0" applyNumberFormat="1" applyFont="1" applyBorder="1"/>
    <xf numFmtId="164" fontId="9" fillId="0" borderId="1" xfId="1" applyNumberFormat="1" applyFont="1" applyBorder="1"/>
    <xf numFmtId="43" fontId="9" fillId="0" borderId="1" xfId="1" applyFont="1" applyBorder="1"/>
    <xf numFmtId="43" fontId="9" fillId="0" borderId="0" xfId="1" applyFont="1"/>
    <xf numFmtId="3" fontId="10" fillId="0" borderId="1" xfId="0" applyNumberFormat="1" applyFont="1" applyBorder="1"/>
    <xf numFmtId="43" fontId="10" fillId="0" borderId="1" xfId="1" applyFont="1" applyBorder="1"/>
    <xf numFmtId="43" fontId="9" fillId="0" borderId="0" xfId="0" applyNumberFormat="1" applyFont="1"/>
    <xf numFmtId="0" fontId="12" fillId="3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9" xfId="0" applyFont="1" applyFill="1" applyBorder="1"/>
    <xf numFmtId="0" fontId="4" fillId="0" borderId="9" xfId="0" applyFont="1" applyFill="1" applyBorder="1" applyAlignment="1"/>
    <xf numFmtId="43" fontId="4" fillId="0" borderId="9" xfId="1" applyFont="1" applyFill="1" applyBorder="1"/>
    <xf numFmtId="0" fontId="8" fillId="0" borderId="9" xfId="0" applyFont="1" applyFill="1" applyBorder="1" applyAlignment="1">
      <alignment horizontal="center" vertical="center"/>
    </xf>
    <xf numFmtId="0" fontId="14" fillId="0" borderId="0" xfId="3" applyFont="1"/>
    <xf numFmtId="0" fontId="13" fillId="0" borderId="0" xfId="3"/>
    <xf numFmtId="0" fontId="14" fillId="0" borderId="0" xfId="3" applyFont="1" applyAlignment="1">
      <alignment horizontal="justify"/>
    </xf>
    <xf numFmtId="0" fontId="14" fillId="0" borderId="0" xfId="3" applyFont="1" applyAlignment="1"/>
    <xf numFmtId="0" fontId="15" fillId="0" borderId="0" xfId="3" applyFont="1" applyAlignment="1"/>
    <xf numFmtId="0" fontId="15" fillId="0" borderId="0" xfId="3" applyFont="1" applyAlignment="1">
      <alignment horizontal="justify"/>
    </xf>
    <xf numFmtId="0" fontId="15" fillId="0" borderId="0" xfId="3" applyFont="1"/>
    <xf numFmtId="0" fontId="16" fillId="0" borderId="0" xfId="3" applyFont="1"/>
    <xf numFmtId="0" fontId="13" fillId="0" borderId="0" xfId="3" applyFont="1"/>
    <xf numFmtId="166" fontId="9" fillId="0" borderId="1" xfId="1" applyNumberFormat="1" applyFont="1" applyBorder="1"/>
    <xf numFmtId="43" fontId="12" fillId="3" borderId="1" xfId="1" applyNumberFormat="1" applyFont="1" applyFill="1" applyBorder="1"/>
    <xf numFmtId="44" fontId="0" fillId="0" borderId="1" xfId="0" applyNumberFormat="1" applyBorder="1"/>
    <xf numFmtId="0" fontId="6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4">
    <cellStyle name="Migliaia" xfId="1" builtinId="3"/>
    <cellStyle name="Normale" xfId="0" builtinId="0"/>
    <cellStyle name="Normale 2" xfId="3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Marco:LAVORI%20IN%20CORSO:Consip:PPT:17_11_06:mef%203%20righe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4</xdr:row>
      <xdr:rowOff>38100</xdr:rowOff>
    </xdr:from>
    <xdr:to>
      <xdr:col>10</xdr:col>
      <xdr:colOff>114300</xdr:colOff>
      <xdr:row>7</xdr:row>
      <xdr:rowOff>38100</xdr:rowOff>
    </xdr:to>
    <xdr:pic>
      <xdr:nvPicPr>
        <xdr:cNvPr id="3" name="Immagine 3" descr="Marco:LAVORI IN CORSO:Consip:PPT:17_11_06:mef 3 righ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43450" y="685800"/>
          <a:ext cx="1466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352425</xdr:colOff>
      <xdr:row>6</xdr:row>
      <xdr:rowOff>123825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571500"/>
          <a:ext cx="962025" cy="695325"/>
        </a:xfrm>
        <a:prstGeom prst="rect">
          <a:avLst/>
        </a:prstGeom>
        <a:noFill/>
        <a:ln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38100</xdr:rowOff>
    </xdr:from>
    <xdr:to>
      <xdr:col>2</xdr:col>
      <xdr:colOff>1028700</xdr:colOff>
      <xdr:row>3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38100"/>
          <a:ext cx="1304925" cy="666750"/>
        </a:xfrm>
        <a:prstGeom prst="rect">
          <a:avLst/>
        </a:prstGeom>
        <a:noFill/>
        <a:ln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85725</xdr:rowOff>
    </xdr:from>
    <xdr:to>
      <xdr:col>4</xdr:col>
      <xdr:colOff>333375</xdr:colOff>
      <xdr:row>2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85725"/>
          <a:ext cx="1057275" cy="657225"/>
        </a:xfrm>
        <a:prstGeom prst="rect">
          <a:avLst/>
        </a:prstGeom>
        <a:solidFill>
          <a:schemeClr val="bg1"/>
        </a:solidFill>
        <a:ln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95250</xdr:rowOff>
    </xdr:from>
    <xdr:to>
      <xdr:col>3</xdr:col>
      <xdr:colOff>723900</xdr:colOff>
      <xdr:row>3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0"/>
          <a:ext cx="1333500" cy="609600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2"/>
  <dimension ref="A9:L50"/>
  <sheetViews>
    <sheetView topLeftCell="A23" zoomScaleNormal="100" zoomScaleSheetLayoutView="80" workbookViewId="0">
      <selection activeCell="B50" sqref="B50"/>
    </sheetView>
  </sheetViews>
  <sheetFormatPr defaultRowHeight="12.75"/>
  <cols>
    <col min="1" max="16384" width="9.140625" style="81"/>
  </cols>
  <sheetData>
    <row r="9" spans="1:1" ht="15">
      <c r="A9" s="80"/>
    </row>
    <row r="10" spans="1:1" ht="15">
      <c r="A10" s="80"/>
    </row>
    <row r="11" spans="1:1" ht="15">
      <c r="A11" s="80"/>
    </row>
    <row r="12" spans="1:1" ht="15">
      <c r="A12" s="80"/>
    </row>
    <row r="13" spans="1:1" ht="15">
      <c r="A13" s="80"/>
    </row>
    <row r="14" spans="1:1" ht="15">
      <c r="A14" s="80"/>
    </row>
    <row r="15" spans="1:1" ht="15">
      <c r="A15" s="80"/>
    </row>
    <row r="16" spans="1:1" ht="15">
      <c r="A16" s="80"/>
    </row>
    <row r="17" spans="1:12" ht="15">
      <c r="A17" s="82"/>
    </row>
    <row r="18" spans="1:12" ht="15">
      <c r="A18" s="82"/>
    </row>
    <row r="19" spans="1:12" ht="15">
      <c r="A19" s="82"/>
    </row>
    <row r="20" spans="1:12" ht="15">
      <c r="A20" s="82"/>
    </row>
    <row r="21" spans="1:12" ht="15">
      <c r="A21" s="82"/>
    </row>
    <row r="22" spans="1:12" ht="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ht="15">
      <c r="A23" s="82"/>
    </row>
    <row r="24" spans="1:12" ht="15">
      <c r="A24" s="82"/>
    </row>
    <row r="25" spans="1:12" ht="15">
      <c r="A25" s="82"/>
    </row>
    <row r="26" spans="1:12" ht="14.25"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ht="14.25">
      <c r="A27" s="85"/>
    </row>
    <row r="28" spans="1:12" ht="14.25">
      <c r="A28" s="86"/>
    </row>
    <row r="29" spans="1:12" ht="14.25">
      <c r="A29" s="86"/>
    </row>
    <row r="30" spans="1:12" ht="14.25">
      <c r="A30" s="86"/>
      <c r="B30" s="84" t="s">
        <v>52</v>
      </c>
    </row>
    <row r="31" spans="1:12" ht="14.25">
      <c r="A31" s="86"/>
    </row>
    <row r="32" spans="1:12" ht="14.25">
      <c r="A32" s="86"/>
    </row>
    <row r="33" spans="1:1" ht="14.25">
      <c r="A33" s="86"/>
    </row>
    <row r="34" spans="1:1" ht="14.25">
      <c r="A34" s="86"/>
    </row>
    <row r="35" spans="1:1" ht="14.25">
      <c r="A35" s="86"/>
    </row>
    <row r="36" spans="1:1" ht="14.25">
      <c r="A36" s="86"/>
    </row>
    <row r="38" spans="1:1" ht="14.25">
      <c r="A38" s="87"/>
    </row>
    <row r="40" spans="1:1">
      <c r="A40" s="88"/>
    </row>
    <row r="50" spans="2:2" ht="15">
      <c r="B50" s="80"/>
    </row>
  </sheetData>
  <pageMargins left="0.25" right="0.25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B1004"/>
  <sheetViews>
    <sheetView showGridLines="0" zoomScaleNormal="100" workbookViewId="0">
      <selection activeCell="D995" sqref="D995"/>
    </sheetView>
  </sheetViews>
  <sheetFormatPr defaultRowHeight="14.25"/>
  <cols>
    <col min="1" max="1" width="9.140625" style="11"/>
    <col min="2" max="2" width="22.42578125" style="11" customWidth="1"/>
    <col min="3" max="3" width="11" style="11" customWidth="1"/>
    <col min="4" max="16384" width="9.140625" style="11"/>
  </cols>
  <sheetData>
    <row r="1" spans="1:2" ht="15">
      <c r="A1" s="39"/>
    </row>
    <row r="3" spans="1:2" ht="15">
      <c r="A3" s="35" t="s">
        <v>1</v>
      </c>
      <c r="B3" s="36" t="s">
        <v>46</v>
      </c>
    </row>
    <row r="4" spans="1:2">
      <c r="A4" s="13">
        <v>1</v>
      </c>
      <c r="B4" s="37">
        <v>3820001.4491103855</v>
      </c>
    </row>
    <row r="5" spans="1:2">
      <c r="A5" s="13">
        <v>2</v>
      </c>
      <c r="B5" s="37">
        <v>1006805.5269325846</v>
      </c>
    </row>
    <row r="6" spans="1:2">
      <c r="A6" s="13">
        <v>3</v>
      </c>
      <c r="B6" s="37">
        <v>5964842.0805993835</v>
      </c>
    </row>
    <row r="7" spans="1:2">
      <c r="A7" s="13">
        <v>4</v>
      </c>
      <c r="B7" s="37">
        <v>8991057.177617725</v>
      </c>
    </row>
    <row r="8" spans="1:2">
      <c r="A8" s="13">
        <v>5</v>
      </c>
      <c r="B8" s="37">
        <v>8846094.2721030302</v>
      </c>
    </row>
    <row r="9" spans="1:2">
      <c r="A9" s="13">
        <v>6</v>
      </c>
      <c r="B9" s="37">
        <v>9584642.1275673695</v>
      </c>
    </row>
    <row r="10" spans="1:2">
      <c r="A10" s="13">
        <v>7</v>
      </c>
      <c r="B10" s="37">
        <v>144962.90551469466</v>
      </c>
    </row>
    <row r="11" spans="1:2">
      <c r="A11" s="13">
        <v>8</v>
      </c>
      <c r="B11" s="37">
        <v>4074220.6076235236</v>
      </c>
    </row>
    <row r="12" spans="1:2">
      <c r="A12" s="13">
        <v>9</v>
      </c>
      <c r="B12" s="37">
        <v>8632464.7271340061</v>
      </c>
    </row>
    <row r="13" spans="1:2">
      <c r="A13" s="13">
        <v>10</v>
      </c>
      <c r="B13" s="37">
        <v>1385845.3767204811</v>
      </c>
    </row>
    <row r="14" spans="1:2">
      <c r="A14" s="13">
        <v>11</v>
      </c>
      <c r="B14" s="37">
        <v>2450330.8807947021</v>
      </c>
    </row>
    <row r="15" spans="1:2">
      <c r="A15" s="13">
        <v>12</v>
      </c>
      <c r="B15" s="37">
        <v>454725.74571977905</v>
      </c>
    </row>
    <row r="16" spans="1:2">
      <c r="A16" s="13">
        <v>13</v>
      </c>
      <c r="B16" s="37">
        <v>323801.35316019168</v>
      </c>
    </row>
    <row r="17" spans="1:2">
      <c r="A17" s="13">
        <v>14</v>
      </c>
      <c r="B17" s="37">
        <v>1641285.275490585</v>
      </c>
    </row>
    <row r="18" spans="1:2">
      <c r="A18" s="13">
        <v>15</v>
      </c>
      <c r="B18" s="37">
        <v>2196111.7222815636</v>
      </c>
    </row>
    <row r="19" spans="1:2">
      <c r="A19" s="13">
        <v>16</v>
      </c>
      <c r="B19" s="37">
        <v>170903.63597521896</v>
      </c>
    </row>
    <row r="20" spans="1:2">
      <c r="A20" s="13">
        <v>17</v>
      </c>
      <c r="B20" s="37">
        <v>2850428.5000152593</v>
      </c>
    </row>
    <row r="21" spans="1:2">
      <c r="A21" s="13">
        <v>18</v>
      </c>
      <c r="B21" s="37">
        <v>3430890.4922025208</v>
      </c>
    </row>
    <row r="22" spans="1:2">
      <c r="A22" s="13">
        <v>19</v>
      </c>
      <c r="B22" s="37">
        <v>5536362.25040437</v>
      </c>
    </row>
    <row r="23" spans="1:2">
      <c r="A23" s="13">
        <v>20</v>
      </c>
      <c r="B23" s="37">
        <v>3573717.1022675252</v>
      </c>
    </row>
    <row r="24" spans="1:2">
      <c r="A24" s="13">
        <v>21</v>
      </c>
      <c r="B24" s="37">
        <v>3718374.8227179786</v>
      </c>
    </row>
    <row r="25" spans="1:2">
      <c r="A25" s="13">
        <v>22</v>
      </c>
      <c r="B25" s="37">
        <v>3556016.3685415206</v>
      </c>
    </row>
    <row r="26" spans="1:2">
      <c r="A26" s="13">
        <v>23</v>
      </c>
      <c r="B26" s="37">
        <v>9103060.0961943418</v>
      </c>
    </row>
    <row r="27" spans="1:2">
      <c r="A27" s="13">
        <v>24</v>
      </c>
      <c r="B27" s="37">
        <v>4660175.9309671316</v>
      </c>
    </row>
    <row r="28" spans="1:2">
      <c r="A28" s="13">
        <v>25</v>
      </c>
      <c r="B28" s="37">
        <v>4261604.2370677814</v>
      </c>
    </row>
    <row r="29" spans="1:2">
      <c r="A29" s="13">
        <v>26</v>
      </c>
      <c r="B29" s="37">
        <v>3039032.8697164832</v>
      </c>
    </row>
    <row r="30" spans="1:2">
      <c r="A30" s="13">
        <v>27</v>
      </c>
      <c r="B30" s="37">
        <v>9757071.6888637953</v>
      </c>
    </row>
    <row r="31" spans="1:2">
      <c r="A31" s="13">
        <v>28</v>
      </c>
      <c r="B31" s="37">
        <v>8066651.6180303358</v>
      </c>
    </row>
    <row r="32" spans="1:2">
      <c r="A32" s="13">
        <v>29</v>
      </c>
      <c r="B32" s="37">
        <v>9912410.8865626995</v>
      </c>
    </row>
    <row r="33" spans="1:2">
      <c r="A33" s="13">
        <v>30</v>
      </c>
      <c r="B33" s="37">
        <v>2562638.9844355602</v>
      </c>
    </row>
    <row r="34" spans="1:2">
      <c r="A34" s="13">
        <v>31</v>
      </c>
      <c r="B34" s="37">
        <v>9516891.0433057658</v>
      </c>
    </row>
    <row r="35" spans="1:2">
      <c r="A35" s="13">
        <v>32</v>
      </c>
      <c r="B35" s="37">
        <v>534379.0474868007</v>
      </c>
    </row>
    <row r="36" spans="1:2">
      <c r="A36" s="13">
        <v>33</v>
      </c>
      <c r="B36" s="37">
        <v>7050385.3541062651</v>
      </c>
    </row>
    <row r="37" spans="1:2">
      <c r="A37" s="13">
        <v>34</v>
      </c>
      <c r="B37" s="37">
        <v>8165226.3937803274</v>
      </c>
    </row>
    <row r="38" spans="1:2">
      <c r="A38" s="13">
        <v>35</v>
      </c>
      <c r="B38" s="37">
        <v>9725027.257118443</v>
      </c>
    </row>
    <row r="39" spans="1:2">
      <c r="A39" s="13">
        <v>36</v>
      </c>
      <c r="B39" s="37">
        <v>4663227.7816095464</v>
      </c>
    </row>
    <row r="40" spans="1:2">
      <c r="A40" s="13">
        <v>37</v>
      </c>
      <c r="B40" s="37">
        <v>3002105.4769432661</v>
      </c>
    </row>
    <row r="41" spans="1:2">
      <c r="A41" s="13">
        <v>38</v>
      </c>
      <c r="B41" s="37">
        <v>7502059.2491836296</v>
      </c>
    </row>
    <row r="42" spans="1:2">
      <c r="A42" s="13">
        <v>39</v>
      </c>
      <c r="B42" s="37">
        <v>3514816.3848689231</v>
      </c>
    </row>
    <row r="43" spans="1:2">
      <c r="A43" s="13">
        <v>40</v>
      </c>
      <c r="B43" s="37">
        <v>7756583.5927610099</v>
      </c>
    </row>
    <row r="44" spans="1:2">
      <c r="A44" s="13">
        <v>41</v>
      </c>
      <c r="B44" s="37">
        <v>743430.81649220258</v>
      </c>
    </row>
    <row r="45" spans="1:2">
      <c r="A45" s="13">
        <v>42</v>
      </c>
      <c r="B45" s="37">
        <v>1984313.2876979888</v>
      </c>
    </row>
    <row r="46" spans="1:2">
      <c r="A46" s="13">
        <v>43</v>
      </c>
      <c r="B46" s="37">
        <v>640583.44984282972</v>
      </c>
    </row>
    <row r="47" spans="1:2">
      <c r="A47" s="13">
        <v>44</v>
      </c>
      <c r="B47" s="37">
        <v>3583483.024323252</v>
      </c>
    </row>
    <row r="48" spans="1:2">
      <c r="A48" s="13">
        <v>45</v>
      </c>
      <c r="B48" s="37">
        <v>4870448.4402294988</v>
      </c>
    </row>
    <row r="49" spans="1:2">
      <c r="A49" s="13">
        <v>46</v>
      </c>
      <c r="B49" s="37">
        <v>5112155.0111087374</v>
      </c>
    </row>
    <row r="50" spans="1:2">
      <c r="A50" s="13">
        <v>47</v>
      </c>
      <c r="B50" s="37">
        <v>3734549.6311227758</v>
      </c>
    </row>
    <row r="51" spans="1:2">
      <c r="A51" s="13">
        <v>48</v>
      </c>
      <c r="B51" s="37">
        <v>9859003.5003204439</v>
      </c>
    </row>
    <row r="52" spans="1:2">
      <c r="A52" s="13">
        <v>49</v>
      </c>
      <c r="B52" s="37">
        <v>407116.8756981109</v>
      </c>
    </row>
    <row r="53" spans="1:2">
      <c r="A53" s="13">
        <v>50</v>
      </c>
      <c r="B53" s="37">
        <v>2307199.085665456</v>
      </c>
    </row>
    <row r="54" spans="1:2">
      <c r="A54" s="13">
        <v>51</v>
      </c>
      <c r="B54" s="37">
        <v>49745.165471358378</v>
      </c>
    </row>
    <row r="55" spans="1:2">
      <c r="A55" s="13">
        <v>52</v>
      </c>
      <c r="B55" s="37">
        <v>9261451.1445356607</v>
      </c>
    </row>
    <row r="56" spans="1:2">
      <c r="A56" s="13">
        <v>53</v>
      </c>
      <c r="B56" s="37">
        <v>1003143.306161687</v>
      </c>
    </row>
    <row r="57" spans="1:2">
      <c r="A57" s="13">
        <v>54</v>
      </c>
      <c r="B57" s="37">
        <v>2566911.5753349406</v>
      </c>
    </row>
    <row r="58" spans="1:2">
      <c r="A58" s="13">
        <v>55</v>
      </c>
      <c r="B58" s="37">
        <v>7756888.7778252512</v>
      </c>
    </row>
    <row r="59" spans="1:2">
      <c r="A59" s="13">
        <v>56</v>
      </c>
      <c r="B59" s="37">
        <v>6796471.3806573683</v>
      </c>
    </row>
    <row r="60" spans="1:2">
      <c r="A60" s="13">
        <v>57</v>
      </c>
      <c r="B60" s="37">
        <v>8091066.423169652</v>
      </c>
    </row>
    <row r="61" spans="1:2">
      <c r="A61" s="13">
        <v>58</v>
      </c>
      <c r="B61" s="37">
        <v>7243262.3147068694</v>
      </c>
    </row>
    <row r="62" spans="1:2">
      <c r="A62" s="13">
        <v>59</v>
      </c>
      <c r="B62" s="37">
        <v>850550.77404095582</v>
      </c>
    </row>
    <row r="63" spans="1:2">
      <c r="A63" s="13">
        <v>60</v>
      </c>
      <c r="B63" s="37">
        <v>1322672.0684224982</v>
      </c>
    </row>
    <row r="64" spans="1:2">
      <c r="A64" s="13">
        <v>61</v>
      </c>
      <c r="B64" s="37">
        <v>7561570.3367107147</v>
      </c>
    </row>
    <row r="65" spans="1:2">
      <c r="A65" s="13">
        <v>62</v>
      </c>
      <c r="B65" s="37">
        <v>6265144.1838129824</v>
      </c>
    </row>
    <row r="66" spans="1:2">
      <c r="A66" s="13">
        <v>63</v>
      </c>
      <c r="B66" s="37">
        <v>1736503.0155339213</v>
      </c>
    </row>
    <row r="67" spans="1:2">
      <c r="A67" s="13">
        <v>64</v>
      </c>
      <c r="B67" s="37">
        <v>4047974.6920987577</v>
      </c>
    </row>
    <row r="68" spans="1:2">
      <c r="A68" s="13">
        <v>65</v>
      </c>
      <c r="B68" s="37">
        <v>5523239.2926419871</v>
      </c>
    </row>
    <row r="69" spans="1:2">
      <c r="A69" s="13">
        <v>66</v>
      </c>
      <c r="B69" s="37">
        <v>7115084.5877254559</v>
      </c>
    </row>
    <row r="70" spans="1:2">
      <c r="A70" s="13">
        <v>67</v>
      </c>
      <c r="B70" s="37">
        <v>5551621.5036164438</v>
      </c>
    </row>
    <row r="71" spans="1:2">
      <c r="A71" s="13">
        <v>68</v>
      </c>
      <c r="B71" s="37">
        <v>1811578.541337321</v>
      </c>
    </row>
    <row r="72" spans="1:2">
      <c r="A72" s="13">
        <v>69</v>
      </c>
      <c r="B72" s="37">
        <v>9702748.7474288158</v>
      </c>
    </row>
    <row r="73" spans="1:2">
      <c r="A73" s="13">
        <v>70</v>
      </c>
      <c r="B73" s="37">
        <v>6869410.6110110786</v>
      </c>
    </row>
    <row r="74" spans="1:2">
      <c r="A74" s="13">
        <v>71</v>
      </c>
      <c r="B74" s="37">
        <v>5287941.6081118202</v>
      </c>
    </row>
    <row r="75" spans="1:2">
      <c r="A75" s="13">
        <v>72</v>
      </c>
      <c r="B75" s="37">
        <v>7966856.1020233771</v>
      </c>
    </row>
    <row r="76" spans="1:2">
      <c r="A76" s="13">
        <v>73</v>
      </c>
      <c r="B76" s="37">
        <v>8056580.5109103676</v>
      </c>
    </row>
    <row r="77" spans="1:2">
      <c r="A77" s="13">
        <v>74</v>
      </c>
      <c r="B77" s="37">
        <v>2622150.0719626453</v>
      </c>
    </row>
    <row r="78" spans="1:2">
      <c r="A78" s="13">
        <v>75</v>
      </c>
      <c r="B78" s="37">
        <v>1779534.1095919674</v>
      </c>
    </row>
    <row r="79" spans="1:2">
      <c r="A79" s="13">
        <v>76</v>
      </c>
      <c r="B79" s="37">
        <v>8667561.0095217749</v>
      </c>
    </row>
    <row r="80" spans="1:2">
      <c r="A80" s="13">
        <v>77</v>
      </c>
      <c r="B80" s="37">
        <v>1148411.3967406233</v>
      </c>
    </row>
    <row r="81" spans="1:2">
      <c r="A81" s="13">
        <v>78</v>
      </c>
      <c r="B81" s="37">
        <v>595110.87527085177</v>
      </c>
    </row>
    <row r="82" spans="1:2">
      <c r="A82" s="13">
        <v>79</v>
      </c>
      <c r="B82" s="37">
        <v>7615588.0930814538</v>
      </c>
    </row>
    <row r="83" spans="1:2">
      <c r="A83" s="13">
        <v>80</v>
      </c>
      <c r="B83" s="37">
        <v>7383952.6293221842</v>
      </c>
    </row>
    <row r="84" spans="1:2">
      <c r="A84" s="13">
        <v>81</v>
      </c>
      <c r="B84" s="37">
        <v>9862970.9061555825</v>
      </c>
    </row>
    <row r="85" spans="1:2">
      <c r="A85" s="13">
        <v>82</v>
      </c>
      <c r="B85" s="37">
        <v>9255957.8133793138</v>
      </c>
    </row>
    <row r="86" spans="1:2">
      <c r="A86" s="13">
        <v>83</v>
      </c>
      <c r="B86" s="37">
        <v>9038666.0476393942</v>
      </c>
    </row>
    <row r="87" spans="1:2">
      <c r="A87" s="13">
        <v>84</v>
      </c>
      <c r="B87" s="37">
        <v>5449689.6921597952</v>
      </c>
    </row>
    <row r="88" spans="1:2">
      <c r="A88" s="13">
        <v>85</v>
      </c>
      <c r="B88" s="37">
        <v>5007781.7191381576</v>
      </c>
    </row>
    <row r="89" spans="1:2">
      <c r="A89" s="13">
        <v>86</v>
      </c>
      <c r="B89" s="37">
        <v>6749778.0658284249</v>
      </c>
    </row>
    <row r="90" spans="1:2">
      <c r="A90" s="13">
        <v>87</v>
      </c>
      <c r="B90" s="37">
        <v>4898220.281075472</v>
      </c>
    </row>
    <row r="91" spans="1:2">
      <c r="A91" s="13">
        <v>88</v>
      </c>
      <c r="B91" s="37">
        <v>1457869.0518814661</v>
      </c>
    </row>
    <row r="92" spans="1:2">
      <c r="A92" s="13">
        <v>89</v>
      </c>
      <c r="B92" s="37">
        <v>379650.21991637931</v>
      </c>
    </row>
    <row r="93" spans="1:2">
      <c r="A93" s="13">
        <v>90</v>
      </c>
      <c r="B93" s="37">
        <v>7962583.5111239972</v>
      </c>
    </row>
    <row r="94" spans="1:2">
      <c r="A94" s="13">
        <v>91</v>
      </c>
      <c r="B94" s="37">
        <v>6715597.3386333808</v>
      </c>
    </row>
    <row r="95" spans="1:2">
      <c r="A95" s="13">
        <v>92</v>
      </c>
      <c r="B95" s="37">
        <v>7316811.9151890622</v>
      </c>
    </row>
    <row r="96" spans="1:2">
      <c r="A96" s="13">
        <v>93</v>
      </c>
      <c r="B96" s="37">
        <v>5845209.5354167307</v>
      </c>
    </row>
    <row r="97" spans="1:2">
      <c r="A97" s="13">
        <v>94</v>
      </c>
      <c r="B97" s="37">
        <v>1522263.1004364146</v>
      </c>
    </row>
    <row r="98" spans="1:2">
      <c r="A98" s="13">
        <v>95</v>
      </c>
      <c r="B98" s="37">
        <v>8921780.168034913</v>
      </c>
    </row>
    <row r="99" spans="1:2">
      <c r="A99" s="13">
        <v>96</v>
      </c>
      <c r="B99" s="37">
        <v>3778191.095309305</v>
      </c>
    </row>
    <row r="100" spans="1:2">
      <c r="A100" s="13">
        <v>97</v>
      </c>
      <c r="B100" s="37">
        <v>2004760.6870021669</v>
      </c>
    </row>
    <row r="101" spans="1:2">
      <c r="A101" s="13">
        <v>98</v>
      </c>
      <c r="B101" s="37">
        <v>2057862.8881801814</v>
      </c>
    </row>
    <row r="102" spans="1:2">
      <c r="A102" s="13">
        <v>99</v>
      </c>
      <c r="B102" s="37">
        <v>3339640.1579943234</v>
      </c>
    </row>
    <row r="103" spans="1:2">
      <c r="A103" s="13">
        <v>100</v>
      </c>
      <c r="B103" s="37">
        <v>3251441.6744285407</v>
      </c>
    </row>
    <row r="104" spans="1:2">
      <c r="A104" s="13">
        <v>101</v>
      </c>
      <c r="B104" s="37">
        <v>3002105.4769432661</v>
      </c>
    </row>
    <row r="105" spans="1:2">
      <c r="A105" s="13">
        <v>102</v>
      </c>
      <c r="B105" s="37">
        <v>8021789.41358684</v>
      </c>
    </row>
    <row r="106" spans="1:2">
      <c r="A106" s="13">
        <v>103</v>
      </c>
      <c r="B106" s="37">
        <v>6960966.1302835168</v>
      </c>
    </row>
    <row r="107" spans="1:2">
      <c r="A107" s="13">
        <v>104</v>
      </c>
      <c r="B107" s="37">
        <v>2714926.3314920501</v>
      </c>
    </row>
    <row r="108" spans="1:2">
      <c r="A108" s="13">
        <v>105</v>
      </c>
      <c r="B108" s="37">
        <v>9040497.1580248419</v>
      </c>
    </row>
    <row r="109" spans="1:2">
      <c r="A109" s="13">
        <v>106</v>
      </c>
      <c r="B109" s="37">
        <v>391247.25235755485</v>
      </c>
    </row>
    <row r="110" spans="1:2">
      <c r="A110" s="13">
        <v>107</v>
      </c>
      <c r="B110" s="37">
        <v>7090364.5975218974</v>
      </c>
    </row>
    <row r="111" spans="1:2">
      <c r="A111" s="13">
        <v>108</v>
      </c>
      <c r="B111" s="37">
        <v>4537186.3500778219</v>
      </c>
    </row>
    <row r="112" spans="1:2">
      <c r="A112" s="13">
        <v>109</v>
      </c>
      <c r="B112" s="37">
        <v>5166477.9525437178</v>
      </c>
    </row>
    <row r="113" spans="1:2">
      <c r="A113" s="13">
        <v>110</v>
      </c>
      <c r="B113" s="37">
        <v>2565385.6500137332</v>
      </c>
    </row>
    <row r="114" spans="1:2">
      <c r="A114" s="13">
        <v>111</v>
      </c>
      <c r="B114" s="37">
        <v>2912991.4381847591</v>
      </c>
    </row>
    <row r="115" spans="1:2">
      <c r="A115" s="13">
        <v>112</v>
      </c>
      <c r="B115" s="37">
        <v>8021484.2285225987</v>
      </c>
    </row>
    <row r="116" spans="1:2">
      <c r="A116" s="13">
        <v>113</v>
      </c>
      <c r="B116" s="37">
        <v>7890254.6508987704</v>
      </c>
    </row>
    <row r="117" spans="1:2">
      <c r="A117" s="13">
        <v>114</v>
      </c>
      <c r="B117" s="37">
        <v>6759543.9878841517</v>
      </c>
    </row>
    <row r="118" spans="1:2">
      <c r="A118" s="13">
        <v>115</v>
      </c>
      <c r="B118" s="37">
        <v>7553330.3399761952</v>
      </c>
    </row>
    <row r="119" spans="1:2">
      <c r="A119" s="13">
        <v>116</v>
      </c>
      <c r="B119" s="37">
        <v>9485151.796624653</v>
      </c>
    </row>
    <row r="120" spans="1:2">
      <c r="A120" s="13">
        <v>117</v>
      </c>
      <c r="B120" s="37">
        <v>6194036.0638447218</v>
      </c>
    </row>
    <row r="121" spans="1:2">
      <c r="A121" s="13">
        <v>118</v>
      </c>
      <c r="B121" s="37">
        <v>7220678.6199530018</v>
      </c>
    </row>
    <row r="122" spans="1:2">
      <c r="A122" s="13">
        <v>119</v>
      </c>
      <c r="B122" s="37">
        <v>9680470.2377391886</v>
      </c>
    </row>
    <row r="123" spans="1:2">
      <c r="A123" s="13">
        <v>120</v>
      </c>
      <c r="B123" s="37">
        <v>3686025.2059083832</v>
      </c>
    </row>
    <row r="124" spans="1:2">
      <c r="A124" s="13">
        <v>121</v>
      </c>
      <c r="B124" s="37">
        <v>8504287.0001525916</v>
      </c>
    </row>
    <row r="125" spans="1:2">
      <c r="A125" s="13">
        <v>122</v>
      </c>
      <c r="B125" s="37">
        <v>5570542.9775994141</v>
      </c>
    </row>
    <row r="126" spans="1:2">
      <c r="A126" s="13">
        <v>123</v>
      </c>
      <c r="B126" s="37">
        <v>8730734.3178197574</v>
      </c>
    </row>
    <row r="127" spans="1:2">
      <c r="A127" s="13">
        <v>124</v>
      </c>
      <c r="B127" s="37">
        <v>4410534.5484176157</v>
      </c>
    </row>
    <row r="128" spans="1:2">
      <c r="A128" s="13">
        <v>125</v>
      </c>
      <c r="B128" s="37">
        <v>2177495.4333628346</v>
      </c>
    </row>
    <row r="129" spans="1:2">
      <c r="A129" s="13">
        <v>126</v>
      </c>
      <c r="B129" s="37">
        <v>8590349.1882686857</v>
      </c>
    </row>
    <row r="130" spans="1:2">
      <c r="A130" s="13">
        <v>127</v>
      </c>
      <c r="B130" s="37">
        <v>2803430.000122074</v>
      </c>
    </row>
    <row r="131" spans="1:2">
      <c r="A131" s="13">
        <v>128</v>
      </c>
      <c r="B131" s="37">
        <v>7032989.8054445023</v>
      </c>
    </row>
    <row r="132" spans="1:2">
      <c r="A132" s="13">
        <v>129</v>
      </c>
      <c r="B132" s="37">
        <v>7073884.6040528584</v>
      </c>
    </row>
    <row r="133" spans="1:2">
      <c r="A133" s="13">
        <v>130</v>
      </c>
      <c r="B133" s="37">
        <v>3758354.06613361</v>
      </c>
    </row>
    <row r="134" spans="1:2">
      <c r="A134" s="13">
        <v>131</v>
      </c>
      <c r="B134" s="37">
        <v>3296914.2490005186</v>
      </c>
    </row>
    <row r="135" spans="1:2">
      <c r="A135" s="13">
        <v>132</v>
      </c>
      <c r="B135" s="37">
        <v>859706.32596819976</v>
      </c>
    </row>
    <row r="136" spans="1:2">
      <c r="A136" s="13">
        <v>133</v>
      </c>
      <c r="B136" s="37">
        <v>9768668.7213049717</v>
      </c>
    </row>
    <row r="137" spans="1:2">
      <c r="A137" s="13">
        <v>134</v>
      </c>
      <c r="B137" s="37">
        <v>2855311.4610431227</v>
      </c>
    </row>
    <row r="138" spans="1:2">
      <c r="A138" s="13">
        <v>135</v>
      </c>
      <c r="B138" s="37">
        <v>5343180.1047395244</v>
      </c>
    </row>
    <row r="139" spans="1:2">
      <c r="A139" s="13">
        <v>136</v>
      </c>
      <c r="B139" s="37">
        <v>4073915.4225592823</v>
      </c>
    </row>
    <row r="140" spans="1:2">
      <c r="A140" s="13">
        <v>137</v>
      </c>
      <c r="B140" s="37">
        <v>9977110.1201818902</v>
      </c>
    </row>
    <row r="141" spans="1:2">
      <c r="A141" s="13">
        <v>138</v>
      </c>
      <c r="B141" s="37">
        <v>8947110.528366955</v>
      </c>
    </row>
    <row r="142" spans="1:2">
      <c r="A142" s="13">
        <v>139</v>
      </c>
      <c r="B142" s="37">
        <v>8108156.7867671745</v>
      </c>
    </row>
    <row r="143" spans="1:2">
      <c r="A143" s="13">
        <v>140</v>
      </c>
      <c r="B143" s="37">
        <v>9085969.7325968202</v>
      </c>
    </row>
    <row r="144" spans="1:2">
      <c r="A144" s="13">
        <v>141</v>
      </c>
      <c r="B144" s="37">
        <v>5745108.8343455307</v>
      </c>
    </row>
    <row r="145" spans="1:2">
      <c r="A145" s="13">
        <v>142</v>
      </c>
      <c r="B145" s="37">
        <v>7060761.6462904755</v>
      </c>
    </row>
    <row r="146" spans="1:2">
      <c r="A146" s="13">
        <v>143</v>
      </c>
      <c r="B146" s="37">
        <v>4014404.3350321972</v>
      </c>
    </row>
    <row r="147" spans="1:2">
      <c r="A147" s="13">
        <v>144</v>
      </c>
      <c r="B147" s="37">
        <v>1110263.2637104404</v>
      </c>
    </row>
    <row r="148" spans="1:2">
      <c r="A148" s="13">
        <v>145</v>
      </c>
      <c r="B148" s="37">
        <v>8973661.6289559621</v>
      </c>
    </row>
    <row r="149" spans="1:2">
      <c r="A149" s="13">
        <v>146</v>
      </c>
      <c r="B149" s="37">
        <v>3863337.7282326729</v>
      </c>
    </row>
    <row r="150" spans="1:2">
      <c r="A150" s="13">
        <v>147</v>
      </c>
      <c r="B150" s="37">
        <v>957975.91665395058</v>
      </c>
    </row>
    <row r="151" spans="1:2">
      <c r="A151" s="13">
        <v>148</v>
      </c>
      <c r="B151" s="37">
        <v>7776420.621936705</v>
      </c>
    </row>
    <row r="152" spans="1:2">
      <c r="A152" s="13">
        <v>149</v>
      </c>
      <c r="B152" s="37">
        <v>7835626.5243995488</v>
      </c>
    </row>
    <row r="153" spans="1:2">
      <c r="A153" s="13">
        <v>150</v>
      </c>
      <c r="B153" s="37">
        <v>6657306.9913632618</v>
      </c>
    </row>
    <row r="154" spans="1:2">
      <c r="A154" s="13">
        <v>151</v>
      </c>
      <c r="B154" s="37">
        <v>6568498.1376689961</v>
      </c>
    </row>
    <row r="155" spans="1:2">
      <c r="A155" s="13">
        <v>152</v>
      </c>
      <c r="B155" s="37">
        <v>2584612.3090609456</v>
      </c>
    </row>
    <row r="156" spans="1:2">
      <c r="A156" s="13">
        <v>153</v>
      </c>
      <c r="B156" s="37">
        <v>7651905.1157261878</v>
      </c>
    </row>
    <row r="157" spans="1:2">
      <c r="A157" s="13">
        <v>154</v>
      </c>
      <c r="B157" s="37">
        <v>7003081.6691488391</v>
      </c>
    </row>
    <row r="158" spans="1:2">
      <c r="A158" s="13">
        <v>155</v>
      </c>
      <c r="B158" s="37">
        <v>8588212.8928189948</v>
      </c>
    </row>
    <row r="159" spans="1:2">
      <c r="A159" s="13">
        <v>156</v>
      </c>
      <c r="B159" s="37">
        <v>28077.025910214546</v>
      </c>
    </row>
    <row r="160" spans="1:2">
      <c r="A160" s="13">
        <v>157</v>
      </c>
      <c r="B160" s="37">
        <v>6786095.0884731589</v>
      </c>
    </row>
    <row r="161" spans="1:2">
      <c r="A161" s="13">
        <v>158</v>
      </c>
      <c r="B161" s="37">
        <v>9288307.4301889092</v>
      </c>
    </row>
    <row r="162" spans="1:2">
      <c r="A162" s="13">
        <v>159</v>
      </c>
      <c r="B162" s="37">
        <v>424817.60942411574</v>
      </c>
    </row>
    <row r="163" spans="1:2">
      <c r="A163" s="13">
        <v>160</v>
      </c>
      <c r="B163" s="37">
        <v>5181432.0206915494</v>
      </c>
    </row>
    <row r="164" spans="1:2">
      <c r="A164" s="13">
        <v>161</v>
      </c>
      <c r="B164" s="37">
        <v>9121371.2000488304</v>
      </c>
    </row>
    <row r="165" spans="1:2">
      <c r="A165" s="13">
        <v>162</v>
      </c>
      <c r="B165" s="37">
        <v>9543136.9588305298</v>
      </c>
    </row>
    <row r="166" spans="1:2">
      <c r="A166" s="13">
        <v>163</v>
      </c>
      <c r="B166" s="37">
        <v>5943173.9410382397</v>
      </c>
    </row>
    <row r="167" spans="1:2">
      <c r="A167" s="13">
        <v>164</v>
      </c>
      <c r="B167" s="37">
        <v>5576646.6788842436</v>
      </c>
    </row>
    <row r="168" spans="1:2">
      <c r="A168" s="13">
        <v>165</v>
      </c>
      <c r="B168" s="37">
        <v>9681690.9779961538</v>
      </c>
    </row>
    <row r="169" spans="1:2">
      <c r="A169" s="13">
        <v>166</v>
      </c>
      <c r="B169" s="37">
        <v>4830164.0117496261</v>
      </c>
    </row>
    <row r="170" spans="1:2">
      <c r="A170" s="13">
        <v>167</v>
      </c>
      <c r="B170" s="37">
        <v>2556230.0980864894</v>
      </c>
    </row>
    <row r="171" spans="1:2">
      <c r="A171" s="13">
        <v>168</v>
      </c>
      <c r="B171" s="37">
        <v>8178959.7216711938</v>
      </c>
    </row>
    <row r="172" spans="1:2">
      <c r="A172" s="13">
        <v>169</v>
      </c>
      <c r="B172" s="37">
        <v>4960478.0341807306</v>
      </c>
    </row>
    <row r="173" spans="1:2">
      <c r="A173" s="13">
        <v>170</v>
      </c>
      <c r="B173" s="37">
        <v>8506423.2956022825</v>
      </c>
    </row>
    <row r="174" spans="1:2">
      <c r="A174" s="13">
        <v>171</v>
      </c>
      <c r="B174" s="37">
        <v>6681111.4263740955</v>
      </c>
    </row>
    <row r="175" spans="1:2">
      <c r="A175" s="13">
        <v>172</v>
      </c>
      <c r="B175" s="37">
        <v>9269385.956205938</v>
      </c>
    </row>
    <row r="176" spans="1:2">
      <c r="A176" s="13">
        <v>173</v>
      </c>
      <c r="B176" s="37">
        <v>4517654.5059663691</v>
      </c>
    </row>
    <row r="177" spans="1:2">
      <c r="A177" s="13">
        <v>174</v>
      </c>
      <c r="B177" s="37">
        <v>1680959.3338419751</v>
      </c>
    </row>
    <row r="178" spans="1:2">
      <c r="A178" s="13">
        <v>175</v>
      </c>
      <c r="B178" s="37">
        <v>619525.68041016872</v>
      </c>
    </row>
    <row r="179" spans="1:2">
      <c r="A179" s="13">
        <v>176</v>
      </c>
      <c r="B179" s="37">
        <v>51576.275856807151</v>
      </c>
    </row>
    <row r="180" spans="1:2">
      <c r="A180" s="13">
        <v>177</v>
      </c>
      <c r="B180" s="37">
        <v>5410931.189001129</v>
      </c>
    </row>
    <row r="181" spans="1:2">
      <c r="A181" s="13">
        <v>178</v>
      </c>
      <c r="B181" s="37">
        <v>6176030.1450544754</v>
      </c>
    </row>
    <row r="182" spans="1:2">
      <c r="A182" s="13">
        <v>179</v>
      </c>
      <c r="B182" s="37">
        <v>4929043.97256386</v>
      </c>
    </row>
    <row r="183" spans="1:2">
      <c r="A183" s="13">
        <v>180</v>
      </c>
      <c r="B183" s="37">
        <v>5794548.8147526477</v>
      </c>
    </row>
    <row r="184" spans="1:2">
      <c r="A184" s="13">
        <v>181</v>
      </c>
      <c r="B184" s="37">
        <v>6018859.8369701225</v>
      </c>
    </row>
    <row r="185" spans="1:2">
      <c r="A185" s="13">
        <v>182</v>
      </c>
      <c r="B185" s="37">
        <v>9300514.8327585682</v>
      </c>
    </row>
    <row r="186" spans="1:2">
      <c r="A186" s="13">
        <v>183</v>
      </c>
      <c r="B186" s="37">
        <v>5339823.0690328684</v>
      </c>
    </row>
    <row r="187" spans="1:2">
      <c r="A187" s="13">
        <v>184</v>
      </c>
      <c r="B187" s="37">
        <v>1320535.772972808</v>
      </c>
    </row>
    <row r="188" spans="1:2">
      <c r="A188" s="13">
        <v>185</v>
      </c>
      <c r="B188" s="37">
        <v>822778.9331949827</v>
      </c>
    </row>
    <row r="189" spans="1:2">
      <c r="A189" s="13">
        <v>186</v>
      </c>
      <c r="B189" s="37">
        <v>5759147.3473006375</v>
      </c>
    </row>
    <row r="190" spans="1:2">
      <c r="A190" s="13">
        <v>187</v>
      </c>
      <c r="B190" s="37">
        <v>8292183.3805047758</v>
      </c>
    </row>
    <row r="191" spans="1:2">
      <c r="A191" s="13">
        <v>188</v>
      </c>
      <c r="B191" s="37">
        <v>656758.25824762718</v>
      </c>
    </row>
    <row r="192" spans="1:2">
      <c r="A192" s="13">
        <v>189</v>
      </c>
      <c r="B192" s="37">
        <v>2709433.0003357036</v>
      </c>
    </row>
    <row r="193" spans="1:2">
      <c r="A193" s="13">
        <v>190</v>
      </c>
      <c r="B193" s="37">
        <v>6996977.9678640096</v>
      </c>
    </row>
    <row r="194" spans="1:2">
      <c r="A194" s="13">
        <v>191</v>
      </c>
      <c r="B194" s="37">
        <v>4141971.6918851282</v>
      </c>
    </row>
    <row r="195" spans="1:2">
      <c r="A195" s="13">
        <v>192</v>
      </c>
      <c r="B195" s="37">
        <v>3655811.8845484788</v>
      </c>
    </row>
    <row r="196" spans="1:2">
      <c r="A196" s="13">
        <v>193</v>
      </c>
      <c r="B196" s="37">
        <v>4350718.2758262884</v>
      </c>
    </row>
    <row r="197" spans="1:2">
      <c r="A197" s="13">
        <v>194</v>
      </c>
      <c r="B197" s="37">
        <v>3300881.6548356577</v>
      </c>
    </row>
    <row r="198" spans="1:2">
      <c r="A198" s="13">
        <v>195</v>
      </c>
      <c r="B198" s="37">
        <v>2110965.0893581957</v>
      </c>
    </row>
    <row r="199" spans="1:2">
      <c r="A199" s="13">
        <v>196</v>
      </c>
      <c r="B199" s="37">
        <v>7404705.2136906032</v>
      </c>
    </row>
    <row r="200" spans="1:2">
      <c r="A200" s="13">
        <v>197</v>
      </c>
      <c r="B200" s="37">
        <v>5234534.2218695637</v>
      </c>
    </row>
    <row r="201" spans="1:2">
      <c r="A201" s="13">
        <v>198</v>
      </c>
      <c r="B201" s="37">
        <v>8967863.1127353739</v>
      </c>
    </row>
    <row r="202" spans="1:2">
      <c r="A202" s="13">
        <v>199</v>
      </c>
      <c r="B202" s="37">
        <v>6034119.0901821954</v>
      </c>
    </row>
    <row r="203" spans="1:2">
      <c r="A203" s="13">
        <v>200</v>
      </c>
      <c r="B203" s="37">
        <v>5227820.1504562516</v>
      </c>
    </row>
    <row r="204" spans="1:2">
      <c r="A204" s="13">
        <v>201</v>
      </c>
      <c r="B204" s="37">
        <v>5897701.3664662614</v>
      </c>
    </row>
    <row r="205" spans="1:2">
      <c r="A205" s="13">
        <v>202</v>
      </c>
      <c r="B205" s="37">
        <v>5849176.9412518693</v>
      </c>
    </row>
    <row r="206" spans="1:2">
      <c r="A206" s="13">
        <v>203</v>
      </c>
      <c r="B206" s="37">
        <v>4970243.9562364575</v>
      </c>
    </row>
    <row r="207" spans="1:2">
      <c r="A207" s="13">
        <v>204</v>
      </c>
      <c r="B207" s="37">
        <v>1105075.1176183354</v>
      </c>
    </row>
    <row r="208" spans="1:2">
      <c r="A208" s="13">
        <v>205</v>
      </c>
      <c r="B208" s="37">
        <v>5930356.1683400981</v>
      </c>
    </row>
    <row r="209" spans="1:2">
      <c r="A209" s="13">
        <v>206</v>
      </c>
      <c r="B209" s="37">
        <v>5589159.266518143</v>
      </c>
    </row>
    <row r="210" spans="1:2">
      <c r="A210" s="13">
        <v>207</v>
      </c>
      <c r="B210" s="37">
        <v>7741019.1544846948</v>
      </c>
    </row>
    <row r="211" spans="1:2">
      <c r="A211" s="13">
        <v>208</v>
      </c>
      <c r="B211" s="37">
        <v>2308114.6408581804</v>
      </c>
    </row>
    <row r="212" spans="1:2">
      <c r="A212" s="13">
        <v>209</v>
      </c>
      <c r="B212" s="37">
        <v>7311928.9541611988</v>
      </c>
    </row>
    <row r="213" spans="1:2">
      <c r="A213" s="13">
        <v>210</v>
      </c>
      <c r="B213" s="37">
        <v>5867182.8600421157</v>
      </c>
    </row>
    <row r="214" spans="1:2">
      <c r="A214" s="13">
        <v>211</v>
      </c>
      <c r="B214" s="37">
        <v>5455183.0233161412</v>
      </c>
    </row>
    <row r="215" spans="1:2">
      <c r="A215" s="13">
        <v>212</v>
      </c>
      <c r="B215" s="37">
        <v>8073365.6894436479</v>
      </c>
    </row>
    <row r="216" spans="1:2">
      <c r="A216" s="13">
        <v>213</v>
      </c>
      <c r="B216" s="37">
        <v>9642932.4748374894</v>
      </c>
    </row>
    <row r="217" spans="1:2">
      <c r="A217" s="13">
        <v>214</v>
      </c>
      <c r="B217" s="37">
        <v>953703.32575457019</v>
      </c>
    </row>
    <row r="218" spans="1:2">
      <c r="A218" s="13">
        <v>215</v>
      </c>
      <c r="B218" s="37">
        <v>1085543.2735068819</v>
      </c>
    </row>
    <row r="219" spans="1:2">
      <c r="A219" s="13">
        <v>216</v>
      </c>
      <c r="B219" s="37">
        <v>7122714.2143314919</v>
      </c>
    </row>
    <row r="220" spans="1:2">
      <c r="A220" s="13">
        <v>217</v>
      </c>
      <c r="B220" s="37">
        <v>8831140.2039551996</v>
      </c>
    </row>
    <row r="221" spans="1:2">
      <c r="A221" s="13">
        <v>218</v>
      </c>
      <c r="B221" s="37">
        <v>1899166.6547746209</v>
      </c>
    </row>
    <row r="222" spans="1:2">
      <c r="A222" s="13">
        <v>219</v>
      </c>
      <c r="B222" s="37">
        <v>159611.78859828485</v>
      </c>
    </row>
    <row r="223" spans="1:2">
      <c r="A223" s="13">
        <v>220</v>
      </c>
      <c r="B223" s="37">
        <v>1845454.0834681233</v>
      </c>
    </row>
    <row r="224" spans="1:2">
      <c r="A224" s="13">
        <v>221</v>
      </c>
      <c r="B224" s="37">
        <v>5800347.330973235</v>
      </c>
    </row>
    <row r="225" spans="1:2">
      <c r="A225" s="13">
        <v>222</v>
      </c>
      <c r="B225" s="37">
        <v>6660664.0270699179</v>
      </c>
    </row>
    <row r="226" spans="1:2">
      <c r="A226" s="13">
        <v>223</v>
      </c>
      <c r="B226" s="37">
        <v>1623279.3567003387</v>
      </c>
    </row>
    <row r="227" spans="1:2">
      <c r="A227" s="13">
        <v>224</v>
      </c>
      <c r="B227" s="37">
        <v>1951048.1156956693</v>
      </c>
    </row>
    <row r="228" spans="1:2">
      <c r="A228" s="13">
        <v>225</v>
      </c>
      <c r="B228" s="37">
        <v>6778465.461867122</v>
      </c>
    </row>
    <row r="229" spans="1:2">
      <c r="A229" s="13">
        <v>226</v>
      </c>
      <c r="B229" s="37">
        <v>5483870.4193548383</v>
      </c>
    </row>
    <row r="230" spans="1:2">
      <c r="A230" s="13">
        <v>227</v>
      </c>
      <c r="B230" s="37">
        <v>2945646.2400585953</v>
      </c>
    </row>
    <row r="231" spans="1:2">
      <c r="A231" s="13">
        <v>228</v>
      </c>
      <c r="B231" s="37">
        <v>5408184.5234229565</v>
      </c>
    </row>
    <row r="232" spans="1:2">
      <c r="A232" s="13">
        <v>229</v>
      </c>
      <c r="B232" s="37">
        <v>1732230.4246345409</v>
      </c>
    </row>
    <row r="233" spans="1:2">
      <c r="A233" s="13">
        <v>230</v>
      </c>
      <c r="B233" s="37">
        <v>1853083.71007416</v>
      </c>
    </row>
    <row r="234" spans="1:2">
      <c r="A234" s="13">
        <v>231</v>
      </c>
      <c r="B234" s="37">
        <v>8523513.6591998041</v>
      </c>
    </row>
    <row r="235" spans="1:2">
      <c r="A235" s="13">
        <v>232</v>
      </c>
      <c r="B235" s="37">
        <v>9480879.2057252731</v>
      </c>
    </row>
    <row r="236" spans="1:2">
      <c r="A236" s="13">
        <v>233</v>
      </c>
      <c r="B236" s="37">
        <v>2507705.6728720968</v>
      </c>
    </row>
    <row r="237" spans="1:2">
      <c r="A237" s="13">
        <v>234</v>
      </c>
      <c r="B237" s="37">
        <v>4317453.1038239691</v>
      </c>
    </row>
    <row r="238" spans="1:2">
      <c r="A238" s="13">
        <v>235</v>
      </c>
      <c r="B238" s="37">
        <v>5448774.1369670704</v>
      </c>
    </row>
    <row r="239" spans="1:2">
      <c r="A239" s="13">
        <v>236</v>
      </c>
      <c r="B239" s="37">
        <v>9674671.7215186004</v>
      </c>
    </row>
    <row r="240" spans="1:2">
      <c r="A240" s="13">
        <v>237</v>
      </c>
      <c r="B240" s="37">
        <v>7240820.8341929382</v>
      </c>
    </row>
    <row r="241" spans="1:2">
      <c r="A241" s="13">
        <v>238</v>
      </c>
      <c r="B241" s="37">
        <v>9510176.9718924519</v>
      </c>
    </row>
    <row r="242" spans="1:2">
      <c r="A242" s="13">
        <v>239</v>
      </c>
      <c r="B242" s="37">
        <v>5702688.1104159672</v>
      </c>
    </row>
    <row r="243" spans="1:2">
      <c r="A243" s="13">
        <v>240</v>
      </c>
      <c r="B243" s="37">
        <v>9406414.0500503555</v>
      </c>
    </row>
    <row r="244" spans="1:2">
      <c r="A244" s="13">
        <v>241</v>
      </c>
      <c r="B244" s="37">
        <v>2598650.8220160529</v>
      </c>
    </row>
    <row r="245" spans="1:2">
      <c r="A245" s="13">
        <v>242</v>
      </c>
      <c r="B245" s="37">
        <v>1669972.6715292826</v>
      </c>
    </row>
    <row r="246" spans="1:2">
      <c r="A246" s="13">
        <v>243</v>
      </c>
      <c r="B246" s="37">
        <v>8837549.0903042704</v>
      </c>
    </row>
    <row r="247" spans="1:2">
      <c r="A247" s="13">
        <v>244</v>
      </c>
      <c r="B247" s="37">
        <v>8208867.857966857</v>
      </c>
    </row>
    <row r="248" spans="1:2">
      <c r="A248" s="13">
        <v>245</v>
      </c>
      <c r="B248" s="37">
        <v>418713.9081392865</v>
      </c>
    </row>
    <row r="249" spans="1:2">
      <c r="A249" s="13">
        <v>246</v>
      </c>
      <c r="B249" s="37">
        <v>8983122.3659474477</v>
      </c>
    </row>
    <row r="250" spans="1:2">
      <c r="A250" s="13">
        <v>247</v>
      </c>
      <c r="B250" s="37">
        <v>4208196.8508255258</v>
      </c>
    </row>
    <row r="251" spans="1:2">
      <c r="A251" s="13">
        <v>248</v>
      </c>
      <c r="B251" s="37">
        <v>1282082.4548783838</v>
      </c>
    </row>
    <row r="252" spans="1:2">
      <c r="A252" s="13">
        <v>249</v>
      </c>
      <c r="B252" s="37">
        <v>301217.65840632346</v>
      </c>
    </row>
    <row r="253" spans="1:2">
      <c r="A253" s="13">
        <v>250</v>
      </c>
      <c r="B253" s="37">
        <v>2047181.4109317302</v>
      </c>
    </row>
    <row r="254" spans="1:2">
      <c r="A254" s="13">
        <v>251</v>
      </c>
      <c r="B254" s="37">
        <v>6820275.8156682029</v>
      </c>
    </row>
    <row r="255" spans="1:2">
      <c r="A255" s="13">
        <v>252</v>
      </c>
      <c r="B255" s="37">
        <v>8206121.1923886836</v>
      </c>
    </row>
    <row r="256" spans="1:2">
      <c r="A256" s="13">
        <v>253</v>
      </c>
      <c r="B256" s="37">
        <v>4723044.0542008728</v>
      </c>
    </row>
    <row r="257" spans="1:2">
      <c r="A257" s="13">
        <v>254</v>
      </c>
      <c r="B257" s="37">
        <v>4785301.8073061313</v>
      </c>
    </row>
    <row r="258" spans="1:2">
      <c r="A258" s="13">
        <v>255</v>
      </c>
      <c r="B258" s="37">
        <v>5849787.3113803519</v>
      </c>
    </row>
    <row r="259" spans="1:2">
      <c r="A259" s="13">
        <v>256</v>
      </c>
      <c r="B259" s="37">
        <v>3624072.6378673664</v>
      </c>
    </row>
    <row r="260" spans="1:2">
      <c r="A260" s="13">
        <v>257</v>
      </c>
      <c r="B260" s="37">
        <v>8233282.6631061742</v>
      </c>
    </row>
    <row r="261" spans="1:2">
      <c r="A261" s="13">
        <v>258</v>
      </c>
      <c r="B261" s="37">
        <v>3105563.2137211217</v>
      </c>
    </row>
    <row r="262" spans="1:2">
      <c r="A262" s="13">
        <v>259</v>
      </c>
      <c r="B262" s="37">
        <v>9904476.0748924222</v>
      </c>
    </row>
    <row r="263" spans="1:2">
      <c r="A263" s="13">
        <v>260</v>
      </c>
      <c r="B263" s="37">
        <v>7715688.7941526538</v>
      </c>
    </row>
    <row r="264" spans="1:2">
      <c r="A264" s="13">
        <v>261</v>
      </c>
      <c r="B264" s="37">
        <v>7292702.2951139864</v>
      </c>
    </row>
    <row r="265" spans="1:2">
      <c r="A265" s="13">
        <v>262</v>
      </c>
      <c r="B265" s="37">
        <v>1632740.093691824</v>
      </c>
    </row>
    <row r="266" spans="1:2">
      <c r="A266" s="13">
        <v>263</v>
      </c>
      <c r="B266" s="37">
        <v>8083131.6114993747</v>
      </c>
    </row>
    <row r="267" spans="1:2">
      <c r="A267" s="13">
        <v>264</v>
      </c>
      <c r="B267" s="37">
        <v>9260840.7744071782</v>
      </c>
    </row>
    <row r="268" spans="1:2">
      <c r="A268" s="13">
        <v>265</v>
      </c>
      <c r="B268" s="37">
        <v>2322763.5239417707</v>
      </c>
    </row>
    <row r="269" spans="1:2">
      <c r="A269" s="13">
        <v>266</v>
      </c>
      <c r="B269" s="37">
        <v>3816644.4134037294</v>
      </c>
    </row>
    <row r="270" spans="1:2">
      <c r="A270" s="13">
        <v>267</v>
      </c>
      <c r="B270" s="37">
        <v>901821.86483352154</v>
      </c>
    </row>
    <row r="271" spans="1:2">
      <c r="A271" s="13">
        <v>268</v>
      </c>
      <c r="B271" s="37">
        <v>9119845.274727622</v>
      </c>
    </row>
    <row r="272" spans="1:2">
      <c r="A272" s="13">
        <v>269</v>
      </c>
      <c r="B272" s="37">
        <v>8520156.623493148</v>
      </c>
    </row>
    <row r="273" spans="1:2">
      <c r="A273" s="13">
        <v>270</v>
      </c>
      <c r="B273" s="37">
        <v>5731375.5064546652</v>
      </c>
    </row>
    <row r="274" spans="1:2">
      <c r="A274" s="13">
        <v>271</v>
      </c>
      <c r="B274" s="37">
        <v>142216.23993652151</v>
      </c>
    </row>
    <row r="275" spans="1:2">
      <c r="A275" s="13">
        <v>272</v>
      </c>
      <c r="B275" s="37">
        <v>6934109.8446302684</v>
      </c>
    </row>
    <row r="276" spans="1:2">
      <c r="A276" s="13">
        <v>273</v>
      </c>
      <c r="B276" s="37">
        <v>7006438.7048554951</v>
      </c>
    </row>
    <row r="277" spans="1:2">
      <c r="A277" s="13">
        <v>274</v>
      </c>
      <c r="B277" s="37">
        <v>8880274.9992980734</v>
      </c>
    </row>
    <row r="278" spans="1:2">
      <c r="A278" s="13">
        <v>275</v>
      </c>
      <c r="B278" s="37">
        <v>1689809.7007049776</v>
      </c>
    </row>
    <row r="279" spans="1:2">
      <c r="A279" s="13">
        <v>276</v>
      </c>
      <c r="B279" s="37">
        <v>8860132.785058137</v>
      </c>
    </row>
    <row r="280" spans="1:2">
      <c r="A280" s="13">
        <v>277</v>
      </c>
      <c r="B280" s="37">
        <v>2870875.8993194373</v>
      </c>
    </row>
    <row r="281" spans="1:2">
      <c r="A281" s="13">
        <v>278</v>
      </c>
      <c r="B281" s="37">
        <v>2315744.2674642173</v>
      </c>
    </row>
    <row r="282" spans="1:2">
      <c r="A282" s="13">
        <v>279</v>
      </c>
      <c r="B282" s="37">
        <v>422986.49903866695</v>
      </c>
    </row>
    <row r="283" spans="1:2">
      <c r="A283" s="13">
        <v>280</v>
      </c>
      <c r="B283" s="37">
        <v>9153720.8168584239</v>
      </c>
    </row>
    <row r="284" spans="1:2">
      <c r="A284" s="13">
        <v>281</v>
      </c>
      <c r="B284" s="37">
        <v>1671803.7819147313</v>
      </c>
    </row>
    <row r="285" spans="1:2">
      <c r="A285" s="13">
        <v>282</v>
      </c>
      <c r="B285" s="37">
        <v>9389323.6864528339</v>
      </c>
    </row>
    <row r="286" spans="1:2">
      <c r="A286" s="13">
        <v>283</v>
      </c>
      <c r="B286" s="37">
        <v>1215552.1108737448</v>
      </c>
    </row>
    <row r="287" spans="1:2">
      <c r="A287" s="13">
        <v>284</v>
      </c>
      <c r="B287" s="37">
        <v>3412579.3883480332</v>
      </c>
    </row>
    <row r="288" spans="1:2">
      <c r="A288" s="13">
        <v>285</v>
      </c>
      <c r="B288" s="37">
        <v>954618.88094729453</v>
      </c>
    </row>
    <row r="289" spans="1:2">
      <c r="A289" s="13">
        <v>286</v>
      </c>
      <c r="B289" s="37">
        <v>9440594.7772453986</v>
      </c>
    </row>
    <row r="290" spans="1:2">
      <c r="A290" s="13">
        <v>287</v>
      </c>
      <c r="B290" s="37">
        <v>5114901.6766869109</v>
      </c>
    </row>
    <row r="291" spans="1:2">
      <c r="A291" s="13">
        <v>288</v>
      </c>
      <c r="B291" s="37">
        <v>6294747.1350444043</v>
      </c>
    </row>
    <row r="292" spans="1:2">
      <c r="A292" s="13">
        <v>289</v>
      </c>
      <c r="B292" s="37">
        <v>8355661.8738670005</v>
      </c>
    </row>
    <row r="293" spans="1:2">
      <c r="A293" s="13">
        <v>290</v>
      </c>
      <c r="B293" s="37">
        <v>9743643.546037171</v>
      </c>
    </row>
    <row r="294" spans="1:2">
      <c r="A294" s="13">
        <v>291</v>
      </c>
      <c r="B294" s="37">
        <v>4757224.7813959168</v>
      </c>
    </row>
    <row r="295" spans="1:2">
      <c r="A295" s="13">
        <v>292</v>
      </c>
      <c r="B295" s="37">
        <v>1515854.214087344</v>
      </c>
    </row>
    <row r="296" spans="1:2">
      <c r="A296" s="13">
        <v>293</v>
      </c>
      <c r="B296" s="37">
        <v>2845545.5389873958</v>
      </c>
    </row>
    <row r="297" spans="1:2">
      <c r="A297" s="13">
        <v>294</v>
      </c>
      <c r="B297" s="37">
        <v>8016601.2674947353</v>
      </c>
    </row>
    <row r="298" spans="1:2">
      <c r="A298" s="13">
        <v>295</v>
      </c>
      <c r="B298" s="37">
        <v>8084962.7218848234</v>
      </c>
    </row>
    <row r="299" spans="1:2">
      <c r="A299" s="13">
        <v>296</v>
      </c>
      <c r="B299" s="37">
        <v>6952420.9484847561</v>
      </c>
    </row>
    <row r="300" spans="1:2">
      <c r="A300" s="13">
        <v>297</v>
      </c>
      <c r="B300" s="37">
        <v>686361.20947904908</v>
      </c>
    </row>
    <row r="301" spans="1:2">
      <c r="A301" s="13">
        <v>298</v>
      </c>
      <c r="B301" s="37">
        <v>813318.19620349747</v>
      </c>
    </row>
    <row r="302" spans="1:2">
      <c r="A302" s="13">
        <v>299</v>
      </c>
      <c r="B302" s="37">
        <v>4428235.2821436198</v>
      </c>
    </row>
    <row r="303" spans="1:2">
      <c r="A303" s="13">
        <v>300</v>
      </c>
      <c r="B303" s="37">
        <v>2646870.0621662037</v>
      </c>
    </row>
    <row r="304" spans="1:2">
      <c r="A304" s="13">
        <v>301</v>
      </c>
      <c r="B304" s="37">
        <v>2651447.8381298259</v>
      </c>
    </row>
    <row r="305" spans="1:2">
      <c r="A305" s="13">
        <v>302</v>
      </c>
      <c r="B305" s="37">
        <v>8102968.6406750698</v>
      </c>
    </row>
    <row r="306" spans="1:2">
      <c r="A306" s="13">
        <v>303</v>
      </c>
      <c r="B306" s="37">
        <v>2009338.4629657888</v>
      </c>
    </row>
    <row r="307" spans="1:2">
      <c r="A307" s="13">
        <v>304</v>
      </c>
      <c r="B307" s="37">
        <v>4542679.6812341688</v>
      </c>
    </row>
    <row r="308" spans="1:2">
      <c r="A308" s="13">
        <v>305</v>
      </c>
      <c r="B308" s="37">
        <v>4082155.4192938018</v>
      </c>
    </row>
    <row r="309" spans="1:2">
      <c r="A309" s="13">
        <v>306</v>
      </c>
      <c r="B309" s="37">
        <v>9355448.1443220321</v>
      </c>
    </row>
    <row r="310" spans="1:2">
      <c r="A310" s="13">
        <v>307</v>
      </c>
      <c r="B310" s="37">
        <v>938444.07254249707</v>
      </c>
    </row>
    <row r="311" spans="1:2">
      <c r="A311" s="13">
        <v>308</v>
      </c>
      <c r="B311" s="37">
        <v>1747794.8629108553</v>
      </c>
    </row>
    <row r="312" spans="1:2">
      <c r="A312" s="13">
        <v>309</v>
      </c>
      <c r="B312" s="37">
        <v>4335459.0226142155</v>
      </c>
    </row>
    <row r="313" spans="1:2">
      <c r="A313" s="13">
        <v>310</v>
      </c>
      <c r="B313" s="37">
        <v>1443220.168797876</v>
      </c>
    </row>
    <row r="314" spans="1:2">
      <c r="A314" s="13">
        <v>311</v>
      </c>
      <c r="B314" s="37">
        <v>757774.51451155124</v>
      </c>
    </row>
    <row r="315" spans="1:2">
      <c r="A315" s="13">
        <v>312</v>
      </c>
      <c r="B315" s="37">
        <v>152592.53212073122</v>
      </c>
    </row>
    <row r="316" spans="1:2">
      <c r="A316" s="13">
        <v>313</v>
      </c>
      <c r="B316" s="37">
        <v>7193211.9641712699</v>
      </c>
    </row>
    <row r="317" spans="1:2">
      <c r="A317" s="13">
        <v>314</v>
      </c>
      <c r="B317" s="37">
        <v>3673512.6182744834</v>
      </c>
    </row>
    <row r="318" spans="1:2">
      <c r="A318" s="13">
        <v>315</v>
      </c>
      <c r="B318" s="37">
        <v>6600542.5694143502</v>
      </c>
    </row>
    <row r="319" spans="1:2">
      <c r="A319" s="13">
        <v>316</v>
      </c>
      <c r="B319" s="37">
        <v>202337.69759208959</v>
      </c>
    </row>
    <row r="320" spans="1:2">
      <c r="A320" s="13">
        <v>317</v>
      </c>
      <c r="B320" s="37">
        <v>8785362.44431898</v>
      </c>
    </row>
    <row r="321" spans="1:2">
      <c r="A321" s="13">
        <v>318</v>
      </c>
      <c r="B321" s="37">
        <v>256660.6390270699</v>
      </c>
    </row>
    <row r="322" spans="1:2">
      <c r="A322" s="13">
        <v>319</v>
      </c>
      <c r="B322" s="37">
        <v>3024689.1716971342</v>
      </c>
    </row>
    <row r="323" spans="1:2">
      <c r="A323" s="13">
        <v>320</v>
      </c>
      <c r="B323" s="37">
        <v>1644337.1261329998</v>
      </c>
    </row>
    <row r="324" spans="1:2">
      <c r="A324" s="13">
        <v>321</v>
      </c>
      <c r="B324" s="37">
        <v>4599749.2882473217</v>
      </c>
    </row>
    <row r="325" spans="1:2">
      <c r="A325" s="13">
        <v>322</v>
      </c>
      <c r="B325" s="37">
        <v>5536057.0653401287</v>
      </c>
    </row>
    <row r="326" spans="1:2">
      <c r="A326" s="13">
        <v>323</v>
      </c>
      <c r="B326" s="37">
        <v>9586778.4230170604</v>
      </c>
    </row>
    <row r="327" spans="1:2">
      <c r="A327" s="13">
        <v>324</v>
      </c>
      <c r="B327" s="37">
        <v>3062226.9345988343</v>
      </c>
    </row>
    <row r="328" spans="1:2">
      <c r="A328" s="13">
        <v>325</v>
      </c>
      <c r="B328" s="37">
        <v>2134159.1542405467</v>
      </c>
    </row>
    <row r="329" spans="1:2">
      <c r="A329" s="13">
        <v>326</v>
      </c>
      <c r="B329" s="37">
        <v>2276070.2091128267</v>
      </c>
    </row>
    <row r="330" spans="1:2">
      <c r="A330" s="13">
        <v>327</v>
      </c>
      <c r="B330" s="37">
        <v>7213048.9933469649</v>
      </c>
    </row>
    <row r="331" spans="1:2">
      <c r="A331" s="13">
        <v>328</v>
      </c>
      <c r="B331" s="37">
        <v>9004180.1353801079</v>
      </c>
    </row>
    <row r="332" spans="1:2">
      <c r="A332" s="13">
        <v>329</v>
      </c>
      <c r="B332" s="37">
        <v>755943.40412610245</v>
      </c>
    </row>
    <row r="333" spans="1:2">
      <c r="A333" s="13">
        <v>330</v>
      </c>
      <c r="B333" s="37">
        <v>8337961.1401409954</v>
      </c>
    </row>
    <row r="334" spans="1:2">
      <c r="A334" s="13">
        <v>331</v>
      </c>
      <c r="B334" s="37">
        <v>9438153.2967314683</v>
      </c>
    </row>
    <row r="335" spans="1:2">
      <c r="A335" s="13">
        <v>332</v>
      </c>
      <c r="B335" s="37">
        <v>2524185.6663411357</v>
      </c>
    </row>
    <row r="336" spans="1:2">
      <c r="A336" s="13">
        <v>333</v>
      </c>
      <c r="B336" s="37">
        <v>5331277.8872341076</v>
      </c>
    </row>
    <row r="337" spans="1:2">
      <c r="A337" s="13">
        <v>334</v>
      </c>
      <c r="B337" s="37">
        <v>2037415.4888760033</v>
      </c>
    </row>
    <row r="338" spans="1:2">
      <c r="A338" s="13">
        <v>335</v>
      </c>
      <c r="B338" s="37">
        <v>7566453.2977385782</v>
      </c>
    </row>
    <row r="339" spans="1:2">
      <c r="A339" s="13">
        <v>336</v>
      </c>
      <c r="B339" s="37">
        <v>5945310.2364879297</v>
      </c>
    </row>
    <row r="340" spans="1:2">
      <c r="A340" s="13">
        <v>337</v>
      </c>
      <c r="B340" s="37">
        <v>5186009.7966551716</v>
      </c>
    </row>
    <row r="341" spans="1:2">
      <c r="A341" s="13">
        <v>338</v>
      </c>
      <c r="B341" s="37">
        <v>1515549.0290231025</v>
      </c>
    </row>
    <row r="342" spans="1:2">
      <c r="A342" s="13">
        <v>339</v>
      </c>
      <c r="B342" s="37">
        <v>3822442.9296243172</v>
      </c>
    </row>
    <row r="343" spans="1:2">
      <c r="A343" s="13">
        <v>340</v>
      </c>
      <c r="B343" s="37">
        <v>7656482.89168981</v>
      </c>
    </row>
    <row r="344" spans="1:2">
      <c r="A344" s="13">
        <v>341</v>
      </c>
      <c r="B344" s="37">
        <v>4961393.5893734554</v>
      </c>
    </row>
    <row r="345" spans="1:2">
      <c r="A345" s="13">
        <v>342</v>
      </c>
      <c r="B345" s="37">
        <v>8418835.1821649838</v>
      </c>
    </row>
    <row r="346" spans="1:2">
      <c r="A346" s="13">
        <v>343</v>
      </c>
      <c r="B346" s="37">
        <v>1553086.7919248024</v>
      </c>
    </row>
    <row r="347" spans="1:2">
      <c r="A347" s="13">
        <v>344</v>
      </c>
      <c r="B347" s="37">
        <v>7759635.4434034238</v>
      </c>
    </row>
    <row r="348" spans="1:2">
      <c r="A348" s="13">
        <v>345</v>
      </c>
      <c r="B348" s="37">
        <v>8928189.0543839838</v>
      </c>
    </row>
    <row r="349" spans="1:2">
      <c r="A349" s="13">
        <v>346</v>
      </c>
      <c r="B349" s="37">
        <v>1210974.3349101229</v>
      </c>
    </row>
    <row r="350" spans="1:2">
      <c r="A350" s="13">
        <v>347</v>
      </c>
      <c r="B350" s="37">
        <v>6541336.6669515064</v>
      </c>
    </row>
    <row r="351" spans="1:2">
      <c r="A351" s="13">
        <v>348</v>
      </c>
      <c r="B351" s="37">
        <v>374462.07382427441</v>
      </c>
    </row>
    <row r="352" spans="1:2">
      <c r="A352" s="13">
        <v>349</v>
      </c>
      <c r="B352" s="37">
        <v>5316018.6340220347</v>
      </c>
    </row>
    <row r="353" spans="1:2">
      <c r="A353" s="13">
        <v>350</v>
      </c>
      <c r="B353" s="37">
        <v>8428601.1042207107</v>
      </c>
    </row>
    <row r="354" spans="1:2">
      <c r="A354" s="13">
        <v>351</v>
      </c>
      <c r="B354" s="37">
        <v>8497572.9287392795</v>
      </c>
    </row>
    <row r="355" spans="1:2">
      <c r="A355" s="13">
        <v>352</v>
      </c>
      <c r="B355" s="37">
        <v>5418560.8156071659</v>
      </c>
    </row>
    <row r="356" spans="1:2">
      <c r="A356" s="13">
        <v>353</v>
      </c>
      <c r="B356" s="37">
        <v>2231208.0046693319</v>
      </c>
    </row>
    <row r="357" spans="1:2">
      <c r="A357" s="13">
        <v>354</v>
      </c>
      <c r="B357" s="37">
        <v>7185277.1525009917</v>
      </c>
    </row>
    <row r="358" spans="1:2">
      <c r="A358" s="13">
        <v>355</v>
      </c>
      <c r="B358" s="37">
        <v>6787926.1988586076</v>
      </c>
    </row>
    <row r="359" spans="1:2">
      <c r="A359" s="13">
        <v>356</v>
      </c>
      <c r="B359" s="37">
        <v>7669300.6643879516</v>
      </c>
    </row>
    <row r="360" spans="1:2">
      <c r="A360" s="13">
        <v>357</v>
      </c>
      <c r="B360" s="37">
        <v>1713003.7655873287</v>
      </c>
    </row>
    <row r="361" spans="1:2">
      <c r="A361" s="13">
        <v>358</v>
      </c>
      <c r="B361" s="37">
        <v>7246314.1653492842</v>
      </c>
    </row>
    <row r="362" spans="1:2">
      <c r="A362" s="13">
        <v>359</v>
      </c>
      <c r="B362" s="37">
        <v>9463788.8421277497</v>
      </c>
    </row>
    <row r="363" spans="1:2">
      <c r="A363" s="13">
        <v>360</v>
      </c>
      <c r="B363" s="37">
        <v>5926083.5774407182</v>
      </c>
    </row>
    <row r="364" spans="1:2">
      <c r="A364" s="13">
        <v>361</v>
      </c>
      <c r="B364" s="37">
        <v>3500167.5017853328</v>
      </c>
    </row>
    <row r="365" spans="1:2">
      <c r="A365" s="13">
        <v>362</v>
      </c>
      <c r="B365" s="37">
        <v>5982237.6292611472</v>
      </c>
    </row>
    <row r="366" spans="1:2">
      <c r="A366" s="13">
        <v>363</v>
      </c>
      <c r="B366" s="37">
        <v>9654834.6923429053</v>
      </c>
    </row>
    <row r="367" spans="1:2">
      <c r="A367" s="13">
        <v>364</v>
      </c>
      <c r="B367" s="37">
        <v>81789.597216711933</v>
      </c>
    </row>
    <row r="368" spans="1:2">
      <c r="A368" s="13">
        <v>365</v>
      </c>
      <c r="B368" s="37">
        <v>5066987.6216010014</v>
      </c>
    </row>
    <row r="369" spans="1:2">
      <c r="A369" s="13">
        <v>366</v>
      </c>
      <c r="B369" s="37">
        <v>4510330.0644245734</v>
      </c>
    </row>
    <row r="370" spans="1:2">
      <c r="A370" s="13">
        <v>367</v>
      </c>
      <c r="B370" s="37">
        <v>8388011.4906765949</v>
      </c>
    </row>
    <row r="371" spans="1:2">
      <c r="A371" s="13">
        <v>368</v>
      </c>
      <c r="B371" s="37">
        <v>8917812.7621997744</v>
      </c>
    </row>
    <row r="372" spans="1:2">
      <c r="A372" s="13">
        <v>369</v>
      </c>
      <c r="B372" s="37">
        <v>9490339.9427167568</v>
      </c>
    </row>
    <row r="373" spans="1:2">
      <c r="A373" s="13">
        <v>370</v>
      </c>
      <c r="B373" s="37">
        <v>344553.9375286111</v>
      </c>
    </row>
    <row r="374" spans="1:2">
      <c r="A374" s="13">
        <v>371</v>
      </c>
      <c r="B374" s="37">
        <v>7893001.316476943</v>
      </c>
    </row>
    <row r="375" spans="1:2">
      <c r="A375" s="13">
        <v>372</v>
      </c>
      <c r="B375" s="37">
        <v>6431470.0438245796</v>
      </c>
    </row>
    <row r="376" spans="1:2">
      <c r="A376" s="13">
        <v>373</v>
      </c>
      <c r="B376" s="37">
        <v>7710195.4629963068</v>
      </c>
    </row>
    <row r="377" spans="1:2">
      <c r="A377" s="13">
        <v>374</v>
      </c>
      <c r="B377" s="37">
        <v>6857813.578569903</v>
      </c>
    </row>
    <row r="378" spans="1:2">
      <c r="A378" s="13">
        <v>375</v>
      </c>
      <c r="B378" s="37">
        <v>4461500.4541459391</v>
      </c>
    </row>
    <row r="379" spans="1:2">
      <c r="A379" s="13">
        <v>376</v>
      </c>
      <c r="B379" s="37">
        <v>9514754.7478560749</v>
      </c>
    </row>
    <row r="380" spans="1:2">
      <c r="A380" s="13">
        <v>377</v>
      </c>
      <c r="B380" s="37">
        <v>6752219.5463423571</v>
      </c>
    </row>
    <row r="381" spans="1:2">
      <c r="A381" s="13">
        <v>378</v>
      </c>
      <c r="B381" s="37">
        <v>4875636.5863216044</v>
      </c>
    </row>
    <row r="382" spans="1:2">
      <c r="A382" s="13">
        <v>379</v>
      </c>
      <c r="B382" s="37">
        <v>4917752.1251869258</v>
      </c>
    </row>
    <row r="383" spans="1:2">
      <c r="A383" s="13">
        <v>380</v>
      </c>
      <c r="B383" s="37">
        <v>4790795.1384624774</v>
      </c>
    </row>
    <row r="384" spans="1:2">
      <c r="A384" s="13">
        <v>381</v>
      </c>
      <c r="B384" s="37">
        <v>462050.18726157414</v>
      </c>
    </row>
    <row r="385" spans="1:2">
      <c r="A385" s="13">
        <v>382</v>
      </c>
      <c r="B385" s="37">
        <v>6711935.1178624835</v>
      </c>
    </row>
    <row r="386" spans="1:2">
      <c r="A386" s="13">
        <v>383</v>
      </c>
      <c r="B386" s="37">
        <v>5764335.4933927422</v>
      </c>
    </row>
    <row r="387" spans="1:2">
      <c r="A387" s="13">
        <v>384</v>
      </c>
      <c r="B387" s="37">
        <v>7423931.8727378156</v>
      </c>
    </row>
    <row r="388" spans="1:2">
      <c r="A388" s="13">
        <v>385</v>
      </c>
      <c r="B388" s="37">
        <v>4329355.321329386</v>
      </c>
    </row>
    <row r="389" spans="1:2">
      <c r="A389" s="13">
        <v>386</v>
      </c>
      <c r="B389" s="37">
        <v>7954953.8845179603</v>
      </c>
    </row>
    <row r="390" spans="1:2">
      <c r="A390" s="13">
        <v>387</v>
      </c>
      <c r="B390" s="37">
        <v>9068268.9988708142</v>
      </c>
    </row>
    <row r="391" spans="1:2">
      <c r="A391" s="13">
        <v>388</v>
      </c>
      <c r="B391" s="37">
        <v>9714345.7798699904</v>
      </c>
    </row>
    <row r="392" spans="1:2">
      <c r="A392" s="13">
        <v>389</v>
      </c>
      <c r="B392" s="37">
        <v>950041.10498367262</v>
      </c>
    </row>
    <row r="393" spans="1:2">
      <c r="A393" s="13">
        <v>390</v>
      </c>
      <c r="B393" s="37">
        <v>7323831.1716666156</v>
      </c>
    </row>
    <row r="394" spans="1:2">
      <c r="A394" s="13">
        <v>391</v>
      </c>
      <c r="B394" s="37">
        <v>4145939.0977202673</v>
      </c>
    </row>
    <row r="395" spans="1:2">
      <c r="A395" s="13">
        <v>392</v>
      </c>
      <c r="B395" s="37">
        <v>2290413.9071321758</v>
      </c>
    </row>
    <row r="396" spans="1:2">
      <c r="A396" s="13">
        <v>393</v>
      </c>
      <c r="B396" s="37">
        <v>7701345.0961333048</v>
      </c>
    </row>
    <row r="397" spans="1:2">
      <c r="A397" s="13">
        <v>394</v>
      </c>
      <c r="B397" s="37">
        <v>9901424.2242500074</v>
      </c>
    </row>
    <row r="398" spans="1:2">
      <c r="A398" s="13">
        <v>395</v>
      </c>
      <c r="B398" s="37">
        <v>9114046.7585070338</v>
      </c>
    </row>
    <row r="399" spans="1:2">
      <c r="A399" s="13">
        <v>396</v>
      </c>
      <c r="B399" s="37">
        <v>5713064.4026001766</v>
      </c>
    </row>
    <row r="400" spans="1:2">
      <c r="A400" s="13">
        <v>397</v>
      </c>
      <c r="B400" s="37">
        <v>3180028.3693960388</v>
      </c>
    </row>
    <row r="401" spans="1:2">
      <c r="A401" s="13">
        <v>398</v>
      </c>
      <c r="B401" s="37">
        <v>4058961.3544114507</v>
      </c>
    </row>
    <row r="402" spans="1:2">
      <c r="A402" s="13">
        <v>399</v>
      </c>
      <c r="B402" s="37">
        <v>1360820.2014526811</v>
      </c>
    </row>
    <row r="403" spans="1:2">
      <c r="A403" s="13">
        <v>400</v>
      </c>
      <c r="B403" s="37">
        <v>5298317.9002960296</v>
      </c>
    </row>
    <row r="404" spans="1:2">
      <c r="A404" s="13">
        <v>401</v>
      </c>
      <c r="B404" s="37">
        <v>3979613.2377086701</v>
      </c>
    </row>
    <row r="405" spans="1:2">
      <c r="A405" s="13">
        <v>402</v>
      </c>
      <c r="B405" s="37">
        <v>7387309.6650288403</v>
      </c>
    </row>
    <row r="406" spans="1:2">
      <c r="A406" s="13">
        <v>403</v>
      </c>
      <c r="B406" s="37">
        <v>1013214.4132816553</v>
      </c>
    </row>
    <row r="407" spans="1:2">
      <c r="A407" s="13">
        <v>404</v>
      </c>
      <c r="B407" s="37">
        <v>6981718.7146519367</v>
      </c>
    </row>
    <row r="408" spans="1:2">
      <c r="A408" s="13">
        <v>405</v>
      </c>
      <c r="B408" s="37">
        <v>8355967.0589312417</v>
      </c>
    </row>
    <row r="409" spans="1:2">
      <c r="A409" s="13">
        <v>406</v>
      </c>
      <c r="B409" s="37">
        <v>1938230.3429975279</v>
      </c>
    </row>
    <row r="410" spans="1:2">
      <c r="A410" s="13">
        <v>407</v>
      </c>
      <c r="B410" s="37">
        <v>6448560.4074221011</v>
      </c>
    </row>
    <row r="411" spans="1:2">
      <c r="A411" s="13">
        <v>408</v>
      </c>
      <c r="B411" s="37">
        <v>7022613.5132602928</v>
      </c>
    </row>
    <row r="412" spans="1:2">
      <c r="A412" s="13">
        <v>409</v>
      </c>
      <c r="B412" s="37">
        <v>8353525.5784173105</v>
      </c>
    </row>
    <row r="413" spans="1:2">
      <c r="A413" s="13">
        <v>410</v>
      </c>
      <c r="B413" s="37">
        <v>4103213.1887264624</v>
      </c>
    </row>
    <row r="414" spans="1:2">
      <c r="A414" s="13">
        <v>411</v>
      </c>
      <c r="B414" s="37">
        <v>5921505.801477096</v>
      </c>
    </row>
    <row r="415" spans="1:2">
      <c r="A415" s="13">
        <v>412</v>
      </c>
      <c r="B415" s="37">
        <v>3375651.9955748161</v>
      </c>
    </row>
    <row r="416" spans="1:2">
      <c r="A416" s="13">
        <v>413</v>
      </c>
      <c r="B416" s="37">
        <v>6950284.6530350661</v>
      </c>
    </row>
    <row r="417" spans="1:2">
      <c r="A417" s="13">
        <v>414</v>
      </c>
      <c r="B417" s="37">
        <v>9425945.8941618092</v>
      </c>
    </row>
    <row r="418" spans="1:2">
      <c r="A418" s="13">
        <v>415</v>
      </c>
      <c r="B418" s="37">
        <v>4368419.0095522935</v>
      </c>
    </row>
    <row r="419" spans="1:2">
      <c r="A419" s="13">
        <v>416</v>
      </c>
      <c r="B419" s="37">
        <v>1530197.9121066928</v>
      </c>
    </row>
    <row r="420" spans="1:2">
      <c r="A420" s="13">
        <v>417</v>
      </c>
      <c r="B420" s="37">
        <v>1784417.0706198309</v>
      </c>
    </row>
    <row r="421" spans="1:2">
      <c r="A421" s="13">
        <v>418</v>
      </c>
      <c r="B421" s="37">
        <v>7672352.5150303664</v>
      </c>
    </row>
    <row r="422" spans="1:2">
      <c r="A422" s="13">
        <v>419</v>
      </c>
      <c r="B422" s="37">
        <v>9447919.2187871952</v>
      </c>
    </row>
    <row r="423" spans="1:2">
      <c r="A423" s="13">
        <v>420</v>
      </c>
      <c r="B423" s="37">
        <v>2637409.3251747186</v>
      </c>
    </row>
    <row r="424" spans="1:2">
      <c r="A424" s="13">
        <v>421</v>
      </c>
      <c r="B424" s="37">
        <v>2025818.4564348278</v>
      </c>
    </row>
    <row r="425" spans="1:2">
      <c r="A425" s="13">
        <v>422</v>
      </c>
      <c r="B425" s="37">
        <v>8467969.9775078576</v>
      </c>
    </row>
    <row r="426" spans="1:2">
      <c r="A426" s="13">
        <v>423</v>
      </c>
      <c r="B426" s="37">
        <v>5882136.9281899473</v>
      </c>
    </row>
    <row r="427" spans="1:2">
      <c r="A427" s="13">
        <v>424</v>
      </c>
      <c r="B427" s="37">
        <v>6733298.0723593859</v>
      </c>
    </row>
    <row r="428" spans="1:2">
      <c r="A428" s="13">
        <v>425</v>
      </c>
      <c r="B428" s="37">
        <v>9953305.6851710565</v>
      </c>
    </row>
    <row r="429" spans="1:2">
      <c r="A429" s="13">
        <v>426</v>
      </c>
      <c r="B429" s="37">
        <v>2811975.1819208348</v>
      </c>
    </row>
    <row r="430" spans="1:2">
      <c r="A430" s="13">
        <v>427</v>
      </c>
      <c r="B430" s="37">
        <v>2163456.9204077274</v>
      </c>
    </row>
    <row r="431" spans="1:2">
      <c r="A431" s="13">
        <v>428</v>
      </c>
      <c r="B431" s="37">
        <v>8873255.74282052</v>
      </c>
    </row>
    <row r="432" spans="1:2">
      <c r="A432" s="13">
        <v>429</v>
      </c>
      <c r="B432" s="37">
        <v>3803521.4556413465</v>
      </c>
    </row>
    <row r="433" spans="1:2">
      <c r="A433" s="13">
        <v>430</v>
      </c>
      <c r="B433" s="37">
        <v>783410.05990783405</v>
      </c>
    </row>
    <row r="434" spans="1:2">
      <c r="A434" s="13">
        <v>431</v>
      </c>
      <c r="B434" s="37">
        <v>8685261.7432477791</v>
      </c>
    </row>
    <row r="435" spans="1:2">
      <c r="A435" s="13">
        <v>432</v>
      </c>
      <c r="B435" s="37">
        <v>988189.23801385541</v>
      </c>
    </row>
    <row r="436" spans="1:2">
      <c r="A436" s="13">
        <v>433</v>
      </c>
      <c r="B436" s="37">
        <v>3451643.0765709402</v>
      </c>
    </row>
    <row r="437" spans="1:2">
      <c r="A437" s="13">
        <v>434</v>
      </c>
      <c r="B437" s="37">
        <v>751365.62816248054</v>
      </c>
    </row>
    <row r="438" spans="1:2">
      <c r="A438" s="13">
        <v>435</v>
      </c>
      <c r="B438" s="37">
        <v>1360209.8313241981</v>
      </c>
    </row>
    <row r="439" spans="1:2">
      <c r="A439" s="13">
        <v>436</v>
      </c>
      <c r="B439" s="37">
        <v>7278358.5970946383</v>
      </c>
    </row>
    <row r="440" spans="1:2">
      <c r="A440" s="13">
        <v>437</v>
      </c>
      <c r="B440" s="37">
        <v>5484480.7894833218</v>
      </c>
    </row>
    <row r="441" spans="1:2">
      <c r="A441" s="13">
        <v>438</v>
      </c>
      <c r="B441" s="37">
        <v>401318.35947752313</v>
      </c>
    </row>
    <row r="442" spans="1:2">
      <c r="A442" s="13">
        <v>439</v>
      </c>
      <c r="B442" s="37">
        <v>9791862.7861873228</v>
      </c>
    </row>
    <row r="443" spans="1:2">
      <c r="A443" s="13">
        <v>440</v>
      </c>
      <c r="B443" s="37">
        <v>5949582.8273873106</v>
      </c>
    </row>
    <row r="444" spans="1:2">
      <c r="A444" s="13">
        <v>441</v>
      </c>
      <c r="B444" s="37">
        <v>9232458.5634327214</v>
      </c>
    </row>
    <row r="445" spans="1:2">
      <c r="A445" s="13">
        <v>442</v>
      </c>
      <c r="B445" s="37">
        <v>4892421.7648548847</v>
      </c>
    </row>
    <row r="446" spans="1:2">
      <c r="A446" s="13">
        <v>443</v>
      </c>
      <c r="B446" s="37">
        <v>4057130.2440260015</v>
      </c>
    </row>
    <row r="447" spans="1:2">
      <c r="A447" s="13">
        <v>444</v>
      </c>
      <c r="B447" s="37">
        <v>5115817.2318796348</v>
      </c>
    </row>
    <row r="448" spans="1:2">
      <c r="A448" s="13">
        <v>445</v>
      </c>
      <c r="B448" s="37">
        <v>320139.1323892941</v>
      </c>
    </row>
    <row r="449" spans="1:2">
      <c r="A449" s="13">
        <v>446</v>
      </c>
      <c r="B449" s="37">
        <v>2451246.4359874264</v>
      </c>
    </row>
    <row r="450" spans="1:2">
      <c r="A450" s="13">
        <v>447</v>
      </c>
      <c r="B450" s="37">
        <v>9166233.4044923242</v>
      </c>
    </row>
    <row r="451" spans="1:2">
      <c r="A451" s="13">
        <v>448</v>
      </c>
      <c r="B451" s="37">
        <v>5669728.1234778892</v>
      </c>
    </row>
    <row r="452" spans="1:2">
      <c r="A452" s="13">
        <v>449</v>
      </c>
      <c r="B452" s="37">
        <v>3300881.6548356577</v>
      </c>
    </row>
    <row r="453" spans="1:2">
      <c r="A453" s="13">
        <v>450</v>
      </c>
      <c r="B453" s="37">
        <v>2725912.9938047426</v>
      </c>
    </row>
    <row r="454" spans="1:2">
      <c r="A454" s="13">
        <v>451</v>
      </c>
      <c r="B454" s="37">
        <v>1258888.3899960327</v>
      </c>
    </row>
    <row r="455" spans="1:2">
      <c r="A455" s="13">
        <v>452</v>
      </c>
      <c r="B455" s="37">
        <v>8941312.0121463668</v>
      </c>
    </row>
    <row r="456" spans="1:2">
      <c r="A456" s="13">
        <v>453</v>
      </c>
      <c r="B456" s="37">
        <v>9932553.1008026376</v>
      </c>
    </row>
    <row r="457" spans="1:2">
      <c r="A457" s="13">
        <v>454</v>
      </c>
      <c r="B457" s="37">
        <v>8201238.2313608201</v>
      </c>
    </row>
    <row r="458" spans="1:2">
      <c r="A458" s="13">
        <v>455</v>
      </c>
      <c r="B458" s="37">
        <v>4605242.6194036687</v>
      </c>
    </row>
    <row r="459" spans="1:2">
      <c r="A459" s="13">
        <v>456</v>
      </c>
      <c r="B459" s="37">
        <v>1951658.4858241524</v>
      </c>
    </row>
    <row r="460" spans="1:2">
      <c r="A460" s="13">
        <v>457</v>
      </c>
      <c r="B460" s="37">
        <v>4662312.2264168216</v>
      </c>
    </row>
    <row r="461" spans="1:2">
      <c r="A461" s="13">
        <v>458</v>
      </c>
      <c r="B461" s="37">
        <v>3994567.3058565021</v>
      </c>
    </row>
    <row r="462" spans="1:2">
      <c r="A462" s="13">
        <v>459</v>
      </c>
      <c r="B462" s="37">
        <v>3464460.8492690818</v>
      </c>
    </row>
    <row r="463" spans="1:2">
      <c r="A463" s="13">
        <v>460</v>
      </c>
      <c r="B463" s="37">
        <v>8080384.9459212013</v>
      </c>
    </row>
    <row r="464" spans="1:2">
      <c r="A464" s="13">
        <v>461</v>
      </c>
      <c r="B464" s="37">
        <v>3882869.5723441266</v>
      </c>
    </row>
    <row r="465" spans="1:2">
      <c r="A465" s="13">
        <v>462</v>
      </c>
      <c r="B465" s="37">
        <v>6346323.4109012112</v>
      </c>
    </row>
    <row r="466" spans="1:2">
      <c r="A466" s="13">
        <v>463</v>
      </c>
      <c r="B466" s="37">
        <v>7873164.2873012479</v>
      </c>
    </row>
    <row r="467" spans="1:2">
      <c r="A467" s="13">
        <v>464</v>
      </c>
      <c r="B467" s="37">
        <v>5950803.5676442767</v>
      </c>
    </row>
    <row r="468" spans="1:2">
      <c r="A468" s="13">
        <v>465</v>
      </c>
      <c r="B468" s="37">
        <v>516067.94363231299</v>
      </c>
    </row>
    <row r="469" spans="1:2">
      <c r="A469" s="13">
        <v>466</v>
      </c>
      <c r="B469" s="37">
        <v>5107577.2351451153</v>
      </c>
    </row>
    <row r="470" spans="1:2">
      <c r="A470" s="13">
        <v>467</v>
      </c>
      <c r="B470" s="37">
        <v>7422405.9474166082</v>
      </c>
    </row>
    <row r="471" spans="1:2">
      <c r="A471" s="13">
        <v>468</v>
      </c>
      <c r="B471" s="37">
        <v>4355296.0517899105</v>
      </c>
    </row>
    <row r="472" spans="1:2">
      <c r="A472" s="13">
        <v>469</v>
      </c>
      <c r="B472" s="37">
        <v>495315.35926389357</v>
      </c>
    </row>
    <row r="473" spans="1:2">
      <c r="A473" s="13">
        <v>470</v>
      </c>
      <c r="B473" s="37">
        <v>550553.85589159827</v>
      </c>
    </row>
    <row r="474" spans="1:2">
      <c r="A474" s="13">
        <v>471</v>
      </c>
      <c r="B474" s="37">
        <v>2081972.5082552568</v>
      </c>
    </row>
    <row r="475" spans="1:2">
      <c r="A475" s="13">
        <v>472</v>
      </c>
      <c r="B475" s="37">
        <v>6024658.3531907098</v>
      </c>
    </row>
    <row r="476" spans="1:2">
      <c r="A476" s="13">
        <v>473</v>
      </c>
      <c r="B476" s="37">
        <v>2702108.5587939085</v>
      </c>
    </row>
    <row r="477" spans="1:2">
      <c r="A477" s="13">
        <v>474</v>
      </c>
      <c r="B477" s="37">
        <v>9804375.3738212232</v>
      </c>
    </row>
    <row r="478" spans="1:2">
      <c r="A478" s="13">
        <v>475</v>
      </c>
      <c r="B478" s="37">
        <v>4141361.3217566456</v>
      </c>
    </row>
    <row r="479" spans="1:2">
      <c r="A479" s="13">
        <v>476</v>
      </c>
      <c r="B479" s="37">
        <v>8060547.9167455062</v>
      </c>
    </row>
    <row r="480" spans="1:2">
      <c r="A480" s="13">
        <v>477</v>
      </c>
      <c r="B480" s="37">
        <v>8924221.6485488452</v>
      </c>
    </row>
    <row r="481" spans="1:2">
      <c r="A481" s="13">
        <v>478</v>
      </c>
      <c r="B481" s="37">
        <v>3232825.3855098118</v>
      </c>
    </row>
    <row r="482" spans="1:2">
      <c r="A482" s="13">
        <v>479</v>
      </c>
      <c r="B482" s="37">
        <v>325327.27848139894</v>
      </c>
    </row>
    <row r="483" spans="1:2">
      <c r="A483" s="13">
        <v>480</v>
      </c>
      <c r="B483" s="37">
        <v>1836603.716605121</v>
      </c>
    </row>
    <row r="484" spans="1:2">
      <c r="A484" s="13">
        <v>481</v>
      </c>
      <c r="B484" s="37">
        <v>5394451.19553209</v>
      </c>
    </row>
    <row r="485" spans="1:2">
      <c r="A485" s="13">
        <v>482</v>
      </c>
      <c r="B485" s="37">
        <v>6067994.6323129982</v>
      </c>
    </row>
    <row r="486" spans="1:2">
      <c r="A486" s="13">
        <v>483</v>
      </c>
      <c r="B486" s="37">
        <v>8147220.474990081</v>
      </c>
    </row>
    <row r="487" spans="1:2">
      <c r="A487" s="13">
        <v>484</v>
      </c>
      <c r="B487" s="37">
        <v>190130.29502243109</v>
      </c>
    </row>
    <row r="488" spans="1:2">
      <c r="A488" s="13">
        <v>485</v>
      </c>
      <c r="B488" s="37">
        <v>2475050.8709982606</v>
      </c>
    </row>
    <row r="489" spans="1:2">
      <c r="A489" s="13">
        <v>486</v>
      </c>
      <c r="B489" s="37">
        <v>5607470.3703726307</v>
      </c>
    </row>
    <row r="490" spans="1:2">
      <c r="A490" s="13">
        <v>487</v>
      </c>
      <c r="B490" s="37">
        <v>5562913.3509933772</v>
      </c>
    </row>
    <row r="491" spans="1:2">
      <c r="A491" s="13">
        <v>488</v>
      </c>
      <c r="B491" s="37">
        <v>4706564.0607318338</v>
      </c>
    </row>
    <row r="492" spans="1:2">
      <c r="A492" s="13">
        <v>489</v>
      </c>
      <c r="B492" s="37">
        <v>4048585.0622272408</v>
      </c>
    </row>
    <row r="493" spans="1:2">
      <c r="A493" s="13">
        <v>490</v>
      </c>
      <c r="B493" s="37">
        <v>9291664.4658955652</v>
      </c>
    </row>
    <row r="494" spans="1:2">
      <c r="A494" s="13">
        <v>491</v>
      </c>
      <c r="B494" s="37">
        <v>7989744.9818414869</v>
      </c>
    </row>
    <row r="495" spans="1:2">
      <c r="A495" s="13">
        <v>492</v>
      </c>
      <c r="B495" s="37">
        <v>915250.00766014587</v>
      </c>
    </row>
    <row r="496" spans="1:2">
      <c r="A496" s="13">
        <v>493</v>
      </c>
      <c r="B496" s="37">
        <v>3176976.5187536241</v>
      </c>
    </row>
    <row r="497" spans="1:2">
      <c r="A497" s="13">
        <v>494</v>
      </c>
      <c r="B497" s="37">
        <v>3972899.166295358</v>
      </c>
    </row>
    <row r="498" spans="1:2">
      <c r="A498" s="13">
        <v>495</v>
      </c>
      <c r="B498" s="37">
        <v>1749320.7882320627</v>
      </c>
    </row>
    <row r="499" spans="1:2">
      <c r="A499" s="13">
        <v>496</v>
      </c>
      <c r="B499" s="37">
        <v>4211859.0715964232</v>
      </c>
    </row>
    <row r="500" spans="1:2">
      <c r="A500" s="13">
        <v>497</v>
      </c>
      <c r="B500" s="37">
        <v>5595568.1528672138</v>
      </c>
    </row>
    <row r="501" spans="1:2">
      <c r="A501" s="13">
        <v>498</v>
      </c>
      <c r="B501" s="37">
        <v>1688894.1455122533</v>
      </c>
    </row>
    <row r="502" spans="1:2">
      <c r="A502" s="13">
        <v>499</v>
      </c>
      <c r="B502" s="37">
        <v>8001036.8292184211</v>
      </c>
    </row>
    <row r="503" spans="1:2">
      <c r="A503" s="13">
        <v>500</v>
      </c>
      <c r="B503" s="37">
        <v>4308602.7369609671</v>
      </c>
    </row>
    <row r="504" spans="1:2">
      <c r="A504" s="13">
        <v>501</v>
      </c>
      <c r="B504" s="37">
        <v>7599718.4697408974</v>
      </c>
    </row>
    <row r="505" spans="1:2">
      <c r="A505" s="13">
        <v>502</v>
      </c>
      <c r="B505" s="37">
        <v>2251045.033845027</v>
      </c>
    </row>
    <row r="506" spans="1:2">
      <c r="A506" s="13">
        <v>503</v>
      </c>
      <c r="B506" s="37">
        <v>6221502.7196264537</v>
      </c>
    </row>
    <row r="507" spans="1:2">
      <c r="A507" s="13">
        <v>504</v>
      </c>
      <c r="B507" s="37">
        <v>1039460.3288064211</v>
      </c>
    </row>
    <row r="508" spans="1:2">
      <c r="A508" s="13">
        <v>505</v>
      </c>
      <c r="B508" s="37">
        <v>9887996.0814233832</v>
      </c>
    </row>
    <row r="509" spans="1:2">
      <c r="A509" s="13">
        <v>506</v>
      </c>
      <c r="B509" s="37">
        <v>7961973.1409955136</v>
      </c>
    </row>
    <row r="510" spans="1:2">
      <c r="A510" s="13">
        <v>507</v>
      </c>
      <c r="B510" s="37">
        <v>1303750.5944395275</v>
      </c>
    </row>
    <row r="511" spans="1:2">
      <c r="A511" s="13">
        <v>508</v>
      </c>
      <c r="B511" s="37">
        <v>9321877.7872554697</v>
      </c>
    </row>
    <row r="512" spans="1:2">
      <c r="A512" s="13">
        <v>509</v>
      </c>
      <c r="B512" s="37">
        <v>3926205.8514664145</v>
      </c>
    </row>
    <row r="513" spans="1:2">
      <c r="A513" s="13">
        <v>510</v>
      </c>
      <c r="B513" s="37">
        <v>776085.61836603901</v>
      </c>
    </row>
    <row r="514" spans="1:2">
      <c r="A514" s="13">
        <v>511</v>
      </c>
      <c r="B514" s="37">
        <v>3327737.9404889066</v>
      </c>
    </row>
    <row r="515" spans="1:2">
      <c r="A515" s="13">
        <v>512</v>
      </c>
      <c r="B515" s="37">
        <v>6088747.2166814171</v>
      </c>
    </row>
    <row r="516" spans="1:2">
      <c r="A516" s="13">
        <v>513</v>
      </c>
      <c r="B516" s="37">
        <v>2393566.45884579</v>
      </c>
    </row>
    <row r="517" spans="1:2">
      <c r="A517" s="13">
        <v>514</v>
      </c>
      <c r="B517" s="37">
        <v>7212438.6232184824</v>
      </c>
    </row>
    <row r="518" spans="1:2">
      <c r="A518" s="13">
        <v>515</v>
      </c>
      <c r="B518" s="37">
        <v>4069642.8316599019</v>
      </c>
    </row>
    <row r="519" spans="1:2">
      <c r="A519" s="13">
        <v>516</v>
      </c>
      <c r="B519" s="37">
        <v>7012542.4061403237</v>
      </c>
    </row>
    <row r="520" spans="1:2">
      <c r="A520" s="13">
        <v>517</v>
      </c>
      <c r="B520" s="37">
        <v>271919.89223914302</v>
      </c>
    </row>
    <row r="521" spans="1:2">
      <c r="A521" s="13">
        <v>518</v>
      </c>
      <c r="B521" s="37">
        <v>1333963.9157994324</v>
      </c>
    </row>
    <row r="522" spans="1:2">
      <c r="A522" s="13">
        <v>519</v>
      </c>
      <c r="B522" s="37">
        <v>9313637.7905209512</v>
      </c>
    </row>
    <row r="523" spans="1:2">
      <c r="A523" s="13">
        <v>520</v>
      </c>
      <c r="B523" s="37">
        <v>5820184.36014893</v>
      </c>
    </row>
    <row r="524" spans="1:2">
      <c r="A524" s="13">
        <v>521</v>
      </c>
      <c r="B524" s="37">
        <v>8143558.2542191837</v>
      </c>
    </row>
    <row r="525" spans="1:2">
      <c r="A525" s="13">
        <v>522</v>
      </c>
      <c r="B525" s="37">
        <v>1106601.0429395428</v>
      </c>
    </row>
    <row r="526" spans="1:2">
      <c r="A526" s="13">
        <v>523</v>
      </c>
      <c r="B526" s="37">
        <v>1024506.2606585894</v>
      </c>
    </row>
    <row r="527" spans="1:2">
      <c r="A527" s="13">
        <v>524</v>
      </c>
      <c r="B527" s="37">
        <v>4021423.5915097506</v>
      </c>
    </row>
    <row r="528" spans="1:2">
      <c r="A528" s="13">
        <v>525</v>
      </c>
      <c r="B528" s="37">
        <v>4256416.0909756767</v>
      </c>
    </row>
    <row r="529" spans="1:2">
      <c r="A529" s="13">
        <v>526</v>
      </c>
      <c r="B529" s="37">
        <v>8450574.4288460948</v>
      </c>
    </row>
    <row r="530" spans="1:2">
      <c r="A530" s="13">
        <v>527</v>
      </c>
      <c r="B530" s="37">
        <v>8451184.7989745773</v>
      </c>
    </row>
    <row r="531" spans="1:2">
      <c r="A531" s="13">
        <v>528</v>
      </c>
      <c r="B531" s="37">
        <v>3859370.3223975343</v>
      </c>
    </row>
    <row r="532" spans="1:2">
      <c r="A532" s="13">
        <v>529</v>
      </c>
      <c r="B532" s="37">
        <v>6924954.2927030241</v>
      </c>
    </row>
    <row r="533" spans="1:2">
      <c r="A533" s="13">
        <v>530</v>
      </c>
      <c r="B533" s="37">
        <v>8290657.4551835684</v>
      </c>
    </row>
    <row r="534" spans="1:2">
      <c r="A534" s="13">
        <v>531</v>
      </c>
      <c r="B534" s="37">
        <v>2209539.8651081882</v>
      </c>
    </row>
    <row r="535" spans="1:2">
      <c r="A535" s="13">
        <v>532</v>
      </c>
      <c r="B535" s="37">
        <v>2296822.7934812466</v>
      </c>
    </row>
    <row r="536" spans="1:2">
      <c r="A536" s="13">
        <v>533</v>
      </c>
      <c r="B536" s="37">
        <v>3821527.3744315929</v>
      </c>
    </row>
    <row r="537" spans="1:2">
      <c r="A537" s="13">
        <v>534</v>
      </c>
      <c r="B537" s="37">
        <v>6931057.9939878536</v>
      </c>
    </row>
    <row r="538" spans="1:2">
      <c r="A538" s="13">
        <v>535</v>
      </c>
      <c r="B538" s="37">
        <v>425733.16461684013</v>
      </c>
    </row>
    <row r="539" spans="1:2">
      <c r="A539" s="13">
        <v>536</v>
      </c>
      <c r="B539" s="37">
        <v>8848230.5675527211</v>
      </c>
    </row>
    <row r="540" spans="1:2">
      <c r="A540" s="13">
        <v>537</v>
      </c>
      <c r="B540" s="37">
        <v>9727773.9226966146</v>
      </c>
    </row>
    <row r="541" spans="1:2">
      <c r="A541" s="13">
        <v>538</v>
      </c>
      <c r="B541" s="37">
        <v>5052033.5534531698</v>
      </c>
    </row>
    <row r="542" spans="1:2">
      <c r="A542" s="13">
        <v>539</v>
      </c>
      <c r="B542" s="37">
        <v>986358.12762840663</v>
      </c>
    </row>
    <row r="543" spans="1:2">
      <c r="A543" s="13">
        <v>540</v>
      </c>
      <c r="B543" s="37">
        <v>5073396.5079500722</v>
      </c>
    </row>
    <row r="544" spans="1:2">
      <c r="A544" s="13">
        <v>541</v>
      </c>
      <c r="B544" s="37">
        <v>9303566.683400983</v>
      </c>
    </row>
    <row r="545" spans="1:2">
      <c r="A545" s="13">
        <v>542</v>
      </c>
      <c r="B545" s="37">
        <v>5650501.4644306768</v>
      </c>
    </row>
    <row r="546" spans="1:2">
      <c r="A546" s="13">
        <v>543</v>
      </c>
      <c r="B546" s="37">
        <v>8966642.3724784087</v>
      </c>
    </row>
    <row r="547" spans="1:2">
      <c r="A547" s="13">
        <v>544</v>
      </c>
      <c r="B547" s="37">
        <v>8545181.7987609487</v>
      </c>
    </row>
    <row r="548" spans="1:2">
      <c r="A548" s="13">
        <v>545</v>
      </c>
      <c r="B548" s="37">
        <v>6439710.0405590991</v>
      </c>
    </row>
    <row r="549" spans="1:2">
      <c r="A549" s="13">
        <v>546</v>
      </c>
      <c r="B549" s="37">
        <v>2235785.7806329541</v>
      </c>
    </row>
    <row r="550" spans="1:2">
      <c r="A550" s="13">
        <v>547</v>
      </c>
      <c r="B550" s="37">
        <v>3296303.878872036</v>
      </c>
    </row>
    <row r="551" spans="1:2">
      <c r="A551" s="13">
        <v>548</v>
      </c>
      <c r="B551" s="37">
        <v>9097566.7650379948</v>
      </c>
    </row>
    <row r="552" spans="1:2">
      <c r="A552" s="13">
        <v>549</v>
      </c>
      <c r="B552" s="37">
        <v>6753135.1015350809</v>
      </c>
    </row>
    <row r="553" spans="1:2">
      <c r="A553" s="13">
        <v>550</v>
      </c>
      <c r="B553" s="37">
        <v>7590257.7327494128</v>
      </c>
    </row>
    <row r="554" spans="1:2">
      <c r="A554" s="13">
        <v>551</v>
      </c>
      <c r="B554" s="37">
        <v>1728568.2038636433</v>
      </c>
    </row>
    <row r="555" spans="1:2">
      <c r="A555" s="13">
        <v>552</v>
      </c>
      <c r="B555" s="37">
        <v>177617.70738853115</v>
      </c>
    </row>
    <row r="556" spans="1:2">
      <c r="A556" s="13">
        <v>553</v>
      </c>
      <c r="B556" s="37">
        <v>4791100.3235267187</v>
      </c>
    </row>
    <row r="557" spans="1:2">
      <c r="A557" s="13">
        <v>554</v>
      </c>
      <c r="B557" s="37">
        <v>8408458.8899807725</v>
      </c>
    </row>
    <row r="558" spans="1:2">
      <c r="A558" s="13">
        <v>555</v>
      </c>
      <c r="B558" s="37">
        <v>8168278.2444227422</v>
      </c>
    </row>
    <row r="559" spans="1:2">
      <c r="A559" s="13">
        <v>556</v>
      </c>
      <c r="B559" s="37">
        <v>3103426.9182714317</v>
      </c>
    </row>
    <row r="560" spans="1:2">
      <c r="A560" s="13">
        <v>557</v>
      </c>
      <c r="B560" s="37">
        <v>2504348.6371654407</v>
      </c>
    </row>
    <row r="561" spans="1:2">
      <c r="A561" s="13">
        <v>558</v>
      </c>
      <c r="B561" s="37">
        <v>6129336.8302255319</v>
      </c>
    </row>
    <row r="562" spans="1:2">
      <c r="A562" s="13">
        <v>559</v>
      </c>
      <c r="B562" s="37">
        <v>1427960.9155858029</v>
      </c>
    </row>
    <row r="563" spans="1:2">
      <c r="A563" s="13">
        <v>560</v>
      </c>
      <c r="B563" s="37">
        <v>7044892.0229499191</v>
      </c>
    </row>
    <row r="564" spans="1:2">
      <c r="A564" s="13">
        <v>561</v>
      </c>
      <c r="B564" s="37">
        <v>550859.04095583968</v>
      </c>
    </row>
    <row r="565" spans="1:2">
      <c r="A565" s="13">
        <v>562</v>
      </c>
      <c r="B565" s="37">
        <v>9270606.696462905</v>
      </c>
    </row>
    <row r="566" spans="1:2">
      <c r="A566" s="13">
        <v>563</v>
      </c>
      <c r="B566" s="37">
        <v>9475080.6895046849</v>
      </c>
    </row>
    <row r="567" spans="1:2">
      <c r="A567" s="13">
        <v>564</v>
      </c>
      <c r="B567" s="37">
        <v>2541581.2150028991</v>
      </c>
    </row>
    <row r="568" spans="1:2">
      <c r="A568" s="13">
        <v>565</v>
      </c>
      <c r="B568" s="37">
        <v>8997160.8789025545</v>
      </c>
    </row>
    <row r="569" spans="1:2">
      <c r="A569" s="13">
        <v>566</v>
      </c>
      <c r="B569" s="37">
        <v>7581712.550950652</v>
      </c>
    </row>
    <row r="570" spans="1:2">
      <c r="A570" s="13">
        <v>567</v>
      </c>
      <c r="B570" s="37">
        <v>8223211.555986206</v>
      </c>
    </row>
    <row r="571" spans="1:2">
      <c r="A571" s="13">
        <v>568</v>
      </c>
      <c r="B571" s="37">
        <v>1366618.7176732689</v>
      </c>
    </row>
    <row r="572" spans="1:2">
      <c r="A572" s="13">
        <v>569</v>
      </c>
      <c r="B572" s="37">
        <v>8972440.8886989951</v>
      </c>
    </row>
    <row r="573" spans="1:2">
      <c r="A573" s="13">
        <v>570</v>
      </c>
      <c r="B573" s="37">
        <v>3322549.7943968019</v>
      </c>
    </row>
    <row r="574" spans="1:2">
      <c r="A574" s="13">
        <v>571</v>
      </c>
      <c r="B574" s="37">
        <v>8943448.3075960577</v>
      </c>
    </row>
    <row r="575" spans="1:2">
      <c r="A575" s="13">
        <v>572</v>
      </c>
      <c r="B575" s="37">
        <v>552995.33640552999</v>
      </c>
    </row>
    <row r="576" spans="1:2">
      <c r="A576" s="13">
        <v>573</v>
      </c>
      <c r="B576" s="37">
        <v>1845759.2685323649</v>
      </c>
    </row>
    <row r="577" spans="1:2">
      <c r="A577" s="13">
        <v>574</v>
      </c>
      <c r="B577" s="37">
        <v>9987181.2273018584</v>
      </c>
    </row>
    <row r="578" spans="1:2">
      <c r="A578" s="13">
        <v>575</v>
      </c>
      <c r="B578" s="37">
        <v>3347269.7846003603</v>
      </c>
    </row>
    <row r="579" spans="1:2">
      <c r="A579" s="13">
        <v>576</v>
      </c>
      <c r="B579" s="37">
        <v>3387859.3981444747</v>
      </c>
    </row>
    <row r="580" spans="1:2">
      <c r="A580" s="13">
        <v>577</v>
      </c>
      <c r="B580" s="37">
        <v>7486189.6258430742</v>
      </c>
    </row>
    <row r="581" spans="1:2">
      <c r="A581" s="13">
        <v>578</v>
      </c>
      <c r="B581" s="37">
        <v>3777580.725180822</v>
      </c>
    </row>
    <row r="582" spans="1:2">
      <c r="A582" s="13">
        <v>579</v>
      </c>
      <c r="B582" s="37">
        <v>409863.54127628409</v>
      </c>
    </row>
    <row r="583" spans="1:2">
      <c r="A583" s="13">
        <v>580</v>
      </c>
      <c r="B583" s="37">
        <v>5197606.8290963471</v>
      </c>
    </row>
    <row r="584" spans="1:2">
      <c r="A584" s="13">
        <v>581</v>
      </c>
      <c r="B584" s="37">
        <v>8160648.6178167062</v>
      </c>
    </row>
    <row r="585" spans="1:2">
      <c r="A585" s="13">
        <v>582</v>
      </c>
      <c r="B585" s="37">
        <v>8148441.2152470471</v>
      </c>
    </row>
    <row r="586" spans="1:2">
      <c r="A586" s="13">
        <v>583</v>
      </c>
      <c r="B586" s="37">
        <v>3992736.195471053</v>
      </c>
    </row>
    <row r="587" spans="1:2">
      <c r="A587" s="13">
        <v>584</v>
      </c>
      <c r="B587" s="37">
        <v>6727499.5561387986</v>
      </c>
    </row>
    <row r="588" spans="1:2">
      <c r="A588" s="13">
        <v>585</v>
      </c>
      <c r="B588" s="37">
        <v>9648425.8059938345</v>
      </c>
    </row>
    <row r="589" spans="1:2">
      <c r="A589" s="13">
        <v>586</v>
      </c>
      <c r="B589" s="37">
        <v>6725973.6308175912</v>
      </c>
    </row>
    <row r="590" spans="1:2">
      <c r="A590" s="13">
        <v>587</v>
      </c>
      <c r="B590" s="37">
        <v>5330362.3320413828</v>
      </c>
    </row>
    <row r="591" spans="1:2">
      <c r="A591" s="13">
        <v>588</v>
      </c>
      <c r="B591" s="37">
        <v>2930081.8017822811</v>
      </c>
    </row>
    <row r="592" spans="1:2">
      <c r="A592" s="13">
        <v>589</v>
      </c>
      <c r="B592" s="37">
        <v>6116824.2425916316</v>
      </c>
    </row>
    <row r="593" spans="1:2">
      <c r="A593" s="13">
        <v>590</v>
      </c>
      <c r="B593" s="37">
        <v>4921719.5310220653</v>
      </c>
    </row>
    <row r="594" spans="1:2">
      <c r="A594" s="13">
        <v>591</v>
      </c>
      <c r="B594" s="37">
        <v>9442731.0726950895</v>
      </c>
    </row>
    <row r="595" spans="1:2">
      <c r="A595" s="13">
        <v>592</v>
      </c>
      <c r="B595" s="37">
        <v>9981687.8961455114</v>
      </c>
    </row>
    <row r="596" spans="1:2">
      <c r="A596" s="13">
        <v>593</v>
      </c>
      <c r="B596" s="37">
        <v>334177.64534440136</v>
      </c>
    </row>
    <row r="597" spans="1:2">
      <c r="A597" s="13">
        <v>594</v>
      </c>
      <c r="B597" s="37">
        <v>5549180.0231025117</v>
      </c>
    </row>
    <row r="598" spans="1:2">
      <c r="A598" s="13">
        <v>595</v>
      </c>
      <c r="B598" s="37">
        <v>9535812.5172887351</v>
      </c>
    </row>
    <row r="599" spans="1:2">
      <c r="A599" s="13">
        <v>596</v>
      </c>
      <c r="B599" s="37">
        <v>8326058.9226355786</v>
      </c>
    </row>
    <row r="600" spans="1:2">
      <c r="A600" s="13">
        <v>597</v>
      </c>
      <c r="B600" s="37">
        <v>5775627.3407696765</v>
      </c>
    </row>
    <row r="601" spans="1:2">
      <c r="A601" s="13">
        <v>598</v>
      </c>
      <c r="B601" s="37">
        <v>8755759.4930875581</v>
      </c>
    </row>
    <row r="602" spans="1:2">
      <c r="A602" s="13">
        <v>599</v>
      </c>
      <c r="B602" s="37">
        <v>8453321.0944242682</v>
      </c>
    </row>
    <row r="603" spans="1:2">
      <c r="A603" s="13">
        <v>600</v>
      </c>
      <c r="B603" s="37">
        <v>4574724.112979522</v>
      </c>
    </row>
    <row r="604" spans="1:2">
      <c r="A604" s="13">
        <v>601</v>
      </c>
      <c r="B604" s="37">
        <v>2184209.5047761467</v>
      </c>
    </row>
    <row r="605" spans="1:2">
      <c r="A605" s="13">
        <v>602</v>
      </c>
      <c r="B605" s="37">
        <v>1584826.0386059145</v>
      </c>
    </row>
    <row r="606" spans="1:2">
      <c r="A606" s="13">
        <v>603</v>
      </c>
      <c r="B606" s="37">
        <v>1241492.8413342691</v>
      </c>
    </row>
    <row r="607" spans="1:2">
      <c r="A607" s="13">
        <v>604</v>
      </c>
      <c r="B607" s="37">
        <v>59205.902462843718</v>
      </c>
    </row>
    <row r="608" spans="1:2">
      <c r="A608" s="13">
        <v>605</v>
      </c>
      <c r="B608" s="37">
        <v>1155125.4681539354</v>
      </c>
    </row>
    <row r="609" spans="1:2">
      <c r="A609" s="13">
        <v>606</v>
      </c>
      <c r="B609" s="37">
        <v>7479475.5544297621</v>
      </c>
    </row>
    <row r="610" spans="1:2">
      <c r="A610" s="13">
        <v>607</v>
      </c>
      <c r="B610" s="37">
        <v>7889033.9106418043</v>
      </c>
    </row>
    <row r="611" spans="1:2">
      <c r="A611" s="13">
        <v>608</v>
      </c>
      <c r="B611" s="37">
        <v>8861963.8954435866</v>
      </c>
    </row>
    <row r="612" spans="1:2">
      <c r="A612" s="13">
        <v>609</v>
      </c>
      <c r="B612" s="37">
        <v>3299050.544450209</v>
      </c>
    </row>
    <row r="613" spans="1:2">
      <c r="A613" s="13">
        <v>610</v>
      </c>
      <c r="B613" s="37">
        <v>1038849.9586779382</v>
      </c>
    </row>
    <row r="614" spans="1:2">
      <c r="A614" s="13">
        <v>611</v>
      </c>
      <c r="B614" s="37">
        <v>305185.06424146245</v>
      </c>
    </row>
    <row r="615" spans="1:2">
      <c r="A615" s="13">
        <v>612</v>
      </c>
      <c r="B615" s="37">
        <v>3128146.9084749902</v>
      </c>
    </row>
    <row r="616" spans="1:2">
      <c r="A616" s="13">
        <v>613</v>
      </c>
      <c r="B616" s="37">
        <v>3550217.8523209328</v>
      </c>
    </row>
    <row r="617" spans="1:2">
      <c r="A617" s="13">
        <v>614</v>
      </c>
      <c r="B617" s="37">
        <v>8342538.9161046175</v>
      </c>
    </row>
    <row r="618" spans="1:2">
      <c r="A618" s="13">
        <v>615</v>
      </c>
      <c r="B618" s="37">
        <v>2602313.0427869502</v>
      </c>
    </row>
    <row r="619" spans="1:2">
      <c r="A619" s="13">
        <v>616</v>
      </c>
      <c r="B619" s="37">
        <v>8478956.6398205515</v>
      </c>
    </row>
    <row r="620" spans="1:2">
      <c r="A620" s="13">
        <v>617</v>
      </c>
      <c r="B620" s="37">
        <v>6184270.1417889949</v>
      </c>
    </row>
    <row r="621" spans="1:2">
      <c r="A621" s="13">
        <v>618</v>
      </c>
      <c r="B621" s="37">
        <v>8151493.0658894619</v>
      </c>
    </row>
    <row r="622" spans="1:2">
      <c r="A622" s="13">
        <v>619</v>
      </c>
      <c r="B622" s="37">
        <v>8734396.5385906547</v>
      </c>
    </row>
    <row r="623" spans="1:2">
      <c r="A623" s="13">
        <v>620</v>
      </c>
      <c r="B623" s="37">
        <v>7331765.9833368938</v>
      </c>
    </row>
    <row r="624" spans="1:2">
      <c r="A624" s="13">
        <v>621</v>
      </c>
      <c r="B624" s="37">
        <v>6101870.1744438</v>
      </c>
    </row>
    <row r="625" spans="1:2">
      <c r="A625" s="13">
        <v>622</v>
      </c>
      <c r="B625" s="37">
        <v>4303414.5908688623</v>
      </c>
    </row>
    <row r="626" spans="1:2">
      <c r="A626" s="13">
        <v>623</v>
      </c>
      <c r="B626" s="37">
        <v>6569108.5077974796</v>
      </c>
    </row>
    <row r="627" spans="1:2">
      <c r="A627" s="13">
        <v>624</v>
      </c>
      <c r="B627" s="37">
        <v>2944730.684865871</v>
      </c>
    </row>
    <row r="628" spans="1:2">
      <c r="A628" s="13">
        <v>625</v>
      </c>
      <c r="B628" s="37">
        <v>7946713.8877834408</v>
      </c>
    </row>
    <row r="629" spans="1:2">
      <c r="A629" s="13">
        <v>626</v>
      </c>
      <c r="B629" s="37">
        <v>4609515.2103030486</v>
      </c>
    </row>
    <row r="630" spans="1:2">
      <c r="A630" s="13">
        <v>627</v>
      </c>
      <c r="B630" s="37">
        <v>2442701.2541886657</v>
      </c>
    </row>
    <row r="631" spans="1:2">
      <c r="A631" s="13">
        <v>628</v>
      </c>
      <c r="B631" s="37">
        <v>1996825.8753318889</v>
      </c>
    </row>
    <row r="632" spans="1:2">
      <c r="A632" s="13">
        <v>629</v>
      </c>
      <c r="B632" s="37">
        <v>9618517.6696981713</v>
      </c>
    </row>
    <row r="633" spans="1:2">
      <c r="A633" s="13">
        <v>630</v>
      </c>
      <c r="B633" s="37">
        <v>6569413.6928617209</v>
      </c>
    </row>
    <row r="634" spans="1:2">
      <c r="A634" s="13">
        <v>631</v>
      </c>
      <c r="B634" s="37">
        <v>5269325.3191930903</v>
      </c>
    </row>
    <row r="635" spans="1:2">
      <c r="A635" s="13">
        <v>632</v>
      </c>
      <c r="B635" s="37">
        <v>8513442.5520798359</v>
      </c>
    </row>
    <row r="636" spans="1:2">
      <c r="A636" s="13">
        <v>633</v>
      </c>
      <c r="B636" s="37">
        <v>1739554.8661763358</v>
      </c>
    </row>
    <row r="637" spans="1:2">
      <c r="A637" s="13">
        <v>634</v>
      </c>
      <c r="B637" s="37">
        <v>5212560.8972441787</v>
      </c>
    </row>
    <row r="638" spans="1:2">
      <c r="A638" s="13">
        <v>635</v>
      </c>
      <c r="B638" s="37">
        <v>4260383.4968108153</v>
      </c>
    </row>
    <row r="639" spans="1:2">
      <c r="A639" s="13">
        <v>636</v>
      </c>
      <c r="B639" s="37">
        <v>6954557.243934446</v>
      </c>
    </row>
    <row r="640" spans="1:2">
      <c r="A640" s="13">
        <v>637</v>
      </c>
      <c r="B640" s="37">
        <v>9646289.5105441455</v>
      </c>
    </row>
    <row r="641" spans="1:2">
      <c r="A641" s="13">
        <v>638</v>
      </c>
      <c r="B641" s="37">
        <v>3384502.3624378187</v>
      </c>
    </row>
    <row r="642" spans="1:2">
      <c r="A642" s="13">
        <v>639</v>
      </c>
      <c r="B642" s="37">
        <v>9322182.972319711</v>
      </c>
    </row>
    <row r="643" spans="1:2">
      <c r="A643" s="13">
        <v>640</v>
      </c>
      <c r="B643" s="37">
        <v>7274391.1912594987</v>
      </c>
    </row>
    <row r="644" spans="1:2">
      <c r="A644" s="13">
        <v>641</v>
      </c>
      <c r="B644" s="37">
        <v>9457379.9557786789</v>
      </c>
    </row>
    <row r="645" spans="1:2">
      <c r="A645" s="13">
        <v>642</v>
      </c>
      <c r="B645" s="37">
        <v>9784538.3446455281</v>
      </c>
    </row>
    <row r="646" spans="1:2">
      <c r="A646" s="13">
        <v>643</v>
      </c>
      <c r="B646" s="37">
        <v>8190251.5690481281</v>
      </c>
    </row>
    <row r="647" spans="1:2">
      <c r="A647" s="13">
        <v>644</v>
      </c>
      <c r="B647" s="37">
        <v>9766532.4258552808</v>
      </c>
    </row>
    <row r="648" spans="1:2">
      <c r="A648" s="13">
        <v>645</v>
      </c>
      <c r="B648" s="37">
        <v>4789574.3982055113</v>
      </c>
    </row>
    <row r="649" spans="1:2">
      <c r="A649" s="13">
        <v>646</v>
      </c>
      <c r="B649" s="37">
        <v>5069734.2871791739</v>
      </c>
    </row>
    <row r="650" spans="1:2">
      <c r="A650" s="13">
        <v>647</v>
      </c>
      <c r="B650" s="37">
        <v>9366434.8066347241</v>
      </c>
    </row>
    <row r="651" spans="1:2">
      <c r="A651" s="13">
        <v>648</v>
      </c>
      <c r="B651" s="37">
        <v>2505264.192358165</v>
      </c>
    </row>
    <row r="652" spans="1:2">
      <c r="A652" s="13">
        <v>649</v>
      </c>
      <c r="B652" s="37">
        <v>5680714.7857905822</v>
      </c>
    </row>
    <row r="653" spans="1:2">
      <c r="A653" s="13">
        <v>650</v>
      </c>
      <c r="B653" s="37">
        <v>1339762.4320200202</v>
      </c>
    </row>
    <row r="654" spans="1:2">
      <c r="A654" s="13">
        <v>651</v>
      </c>
      <c r="B654" s="37">
        <v>4915921.0148014771</v>
      </c>
    </row>
    <row r="655" spans="1:2">
      <c r="A655" s="13">
        <v>652</v>
      </c>
      <c r="B655" s="37">
        <v>9201634.8719443344</v>
      </c>
    </row>
    <row r="656" spans="1:2">
      <c r="A656" s="13">
        <v>653</v>
      </c>
      <c r="B656" s="37">
        <v>6280403.4370250553</v>
      </c>
    </row>
    <row r="657" spans="1:2">
      <c r="A657" s="13">
        <v>654</v>
      </c>
      <c r="B657" s="37">
        <v>5311440.8580584126</v>
      </c>
    </row>
    <row r="658" spans="1:2">
      <c r="A658" s="13">
        <v>655</v>
      </c>
      <c r="B658" s="37">
        <v>2194585.7969603566</v>
      </c>
    </row>
    <row r="659" spans="1:2">
      <c r="A659" s="13">
        <v>656</v>
      </c>
      <c r="B659" s="37">
        <v>273445.81756035035</v>
      </c>
    </row>
    <row r="660" spans="1:2">
      <c r="A660" s="13">
        <v>657</v>
      </c>
      <c r="B660" s="37">
        <v>2873317.3798333691</v>
      </c>
    </row>
    <row r="661" spans="1:2">
      <c r="A661" s="13">
        <v>658</v>
      </c>
      <c r="B661" s="37">
        <v>496841.28458510089</v>
      </c>
    </row>
    <row r="662" spans="1:2">
      <c r="A662" s="13">
        <v>659</v>
      </c>
      <c r="B662" s="37">
        <v>8560135.8669087794</v>
      </c>
    </row>
    <row r="663" spans="1:2">
      <c r="A663" s="13">
        <v>660</v>
      </c>
      <c r="B663" s="37">
        <v>4962309.1445661793</v>
      </c>
    </row>
    <row r="664" spans="1:2">
      <c r="A664" s="13">
        <v>661</v>
      </c>
      <c r="B664" s="37">
        <v>8799400.9572740868</v>
      </c>
    </row>
    <row r="665" spans="1:2">
      <c r="A665" s="13">
        <v>662</v>
      </c>
      <c r="B665" s="37">
        <v>8700520.9964598529</v>
      </c>
    </row>
    <row r="666" spans="1:2">
      <c r="A666" s="13">
        <v>663</v>
      </c>
      <c r="B666" s="37">
        <v>8136538.9977416303</v>
      </c>
    </row>
    <row r="667" spans="1:2">
      <c r="A667" s="13">
        <v>664</v>
      </c>
      <c r="B667" s="37">
        <v>7286598.5938291578</v>
      </c>
    </row>
    <row r="668" spans="1:2">
      <c r="A668" s="13">
        <v>665</v>
      </c>
      <c r="B668" s="37">
        <v>7825860.6023438219</v>
      </c>
    </row>
    <row r="669" spans="1:2">
      <c r="A669" s="13">
        <v>666</v>
      </c>
      <c r="B669" s="37">
        <v>6141239.0477309488</v>
      </c>
    </row>
    <row r="670" spans="1:2">
      <c r="A670" s="13">
        <v>667</v>
      </c>
      <c r="B670" s="37">
        <v>4691915.1776482435</v>
      </c>
    </row>
    <row r="671" spans="1:2">
      <c r="A671" s="13">
        <v>668</v>
      </c>
      <c r="B671" s="37">
        <v>3662525.9559617909</v>
      </c>
    </row>
    <row r="672" spans="1:2">
      <c r="A672" s="13">
        <v>669</v>
      </c>
      <c r="B672" s="37">
        <v>2545548.6208380382</v>
      </c>
    </row>
    <row r="673" spans="1:2">
      <c r="A673" s="13">
        <v>670</v>
      </c>
      <c r="B673" s="37">
        <v>4520706.3566087829</v>
      </c>
    </row>
    <row r="674" spans="1:2">
      <c r="A674" s="13">
        <v>671</v>
      </c>
      <c r="B674" s="37">
        <v>9690541.3448591568</v>
      </c>
    </row>
    <row r="675" spans="1:2">
      <c r="A675" s="13">
        <v>672</v>
      </c>
      <c r="B675" s="37">
        <v>4994658.7613757746</v>
      </c>
    </row>
    <row r="676" spans="1:2">
      <c r="A676" s="13">
        <v>673</v>
      </c>
      <c r="B676" s="37">
        <v>9351785.9235511329</v>
      </c>
    </row>
    <row r="677" spans="1:2">
      <c r="A677" s="13">
        <v>674</v>
      </c>
      <c r="B677" s="37">
        <v>2340464.2576677757</v>
      </c>
    </row>
    <row r="678" spans="1:2">
      <c r="A678" s="13">
        <v>675</v>
      </c>
      <c r="B678" s="37">
        <v>9584642.1275673695</v>
      </c>
    </row>
    <row r="679" spans="1:2">
      <c r="A679" s="13">
        <v>676</v>
      </c>
      <c r="B679" s="37">
        <v>1051972.9164403211</v>
      </c>
    </row>
    <row r="680" spans="1:2">
      <c r="A680" s="13">
        <v>677</v>
      </c>
      <c r="B680" s="37">
        <v>6558732.2156132692</v>
      </c>
    </row>
    <row r="681" spans="1:2">
      <c r="A681" s="13">
        <v>678</v>
      </c>
      <c r="B681" s="37">
        <v>6789757.3092440562</v>
      </c>
    </row>
    <row r="682" spans="1:2">
      <c r="A682" s="13">
        <v>679</v>
      </c>
      <c r="B682" s="37">
        <v>1405987.5909604174</v>
      </c>
    </row>
    <row r="683" spans="1:2">
      <c r="A683" s="13">
        <v>680</v>
      </c>
      <c r="B683" s="37">
        <v>9942319.0228583645</v>
      </c>
    </row>
    <row r="684" spans="1:2">
      <c r="A684" s="13">
        <v>681</v>
      </c>
      <c r="B684" s="37">
        <v>7231970.4673299352</v>
      </c>
    </row>
    <row r="685" spans="1:2">
      <c r="A685" s="13">
        <v>682</v>
      </c>
      <c r="B685" s="37">
        <v>1508529.7725455489</v>
      </c>
    </row>
    <row r="686" spans="1:2">
      <c r="A686" s="13">
        <v>683</v>
      </c>
      <c r="B686" s="37">
        <v>723288.60225226602</v>
      </c>
    </row>
    <row r="687" spans="1:2">
      <c r="A687" s="13">
        <v>684</v>
      </c>
      <c r="B687" s="37">
        <v>494399.80407116917</v>
      </c>
    </row>
    <row r="688" spans="1:2">
      <c r="A688" s="13">
        <v>685</v>
      </c>
      <c r="B688" s="37">
        <v>3285622.4016235848</v>
      </c>
    </row>
    <row r="689" spans="1:2">
      <c r="A689" s="13">
        <v>686</v>
      </c>
      <c r="B689" s="37">
        <v>545976.07992797636</v>
      </c>
    </row>
    <row r="690" spans="1:2">
      <c r="A690" s="13">
        <v>687</v>
      </c>
      <c r="B690" s="37">
        <v>1019318.1145664846</v>
      </c>
    </row>
    <row r="691" spans="1:2">
      <c r="A691" s="13">
        <v>688</v>
      </c>
      <c r="B691" s="37">
        <v>368358.37253944518</v>
      </c>
    </row>
    <row r="692" spans="1:2">
      <c r="A692" s="13">
        <v>689</v>
      </c>
      <c r="B692" s="37">
        <v>2411572.3776360364</v>
      </c>
    </row>
    <row r="693" spans="1:2">
      <c r="A693" s="13">
        <v>690</v>
      </c>
      <c r="B693" s="37">
        <v>3819085.8939176612</v>
      </c>
    </row>
    <row r="694" spans="1:2">
      <c r="A694" s="13">
        <v>691</v>
      </c>
      <c r="B694" s="37">
        <v>8564408.4578081612</v>
      </c>
    </row>
    <row r="695" spans="1:2">
      <c r="A695" s="13">
        <v>692</v>
      </c>
      <c r="B695" s="37">
        <v>7694020.6545915101</v>
      </c>
    </row>
    <row r="696" spans="1:2">
      <c r="A696" s="13">
        <v>693</v>
      </c>
      <c r="B696" s="37">
        <v>4404736.0321970275</v>
      </c>
    </row>
    <row r="697" spans="1:2">
      <c r="A697" s="13">
        <v>694</v>
      </c>
      <c r="B697" s="37">
        <v>4389476.7789849546</v>
      </c>
    </row>
    <row r="698" spans="1:2">
      <c r="A698" s="13">
        <v>695</v>
      </c>
      <c r="B698" s="37">
        <v>1832636.3107699819</v>
      </c>
    </row>
    <row r="699" spans="1:2">
      <c r="A699" s="13">
        <v>696</v>
      </c>
      <c r="B699" s="37">
        <v>9061249.7423932608</v>
      </c>
    </row>
    <row r="700" spans="1:2">
      <c r="A700" s="13">
        <v>697</v>
      </c>
      <c r="B700" s="37">
        <v>8443860.3574327826</v>
      </c>
    </row>
    <row r="701" spans="1:2">
      <c r="A701" s="13">
        <v>698</v>
      </c>
      <c r="B701" s="37">
        <v>2869655.1590624712</v>
      </c>
    </row>
    <row r="702" spans="1:2">
      <c r="A702" s="13">
        <v>699</v>
      </c>
      <c r="B702" s="37">
        <v>9540390.2932523582</v>
      </c>
    </row>
    <row r="703" spans="1:2">
      <c r="A703" s="13">
        <v>700</v>
      </c>
      <c r="B703" s="37">
        <v>1670583.0416577654</v>
      </c>
    </row>
    <row r="704" spans="1:2">
      <c r="A704" s="13">
        <v>701</v>
      </c>
      <c r="B704" s="37">
        <v>7893611.6866054265</v>
      </c>
    </row>
    <row r="705" spans="1:2">
      <c r="A705" s="13">
        <v>702</v>
      </c>
      <c r="B705" s="37">
        <v>9269691.1412701812</v>
      </c>
    </row>
    <row r="706" spans="1:2">
      <c r="A706" s="13">
        <v>703</v>
      </c>
      <c r="B706" s="37">
        <v>6349680.4466078673</v>
      </c>
    </row>
    <row r="707" spans="1:2">
      <c r="A707" s="13">
        <v>704</v>
      </c>
      <c r="B707" s="37">
        <v>2455213.8418225655</v>
      </c>
    </row>
    <row r="708" spans="1:2">
      <c r="A708" s="13">
        <v>705</v>
      </c>
      <c r="B708" s="37">
        <v>4185918.3411358991</v>
      </c>
    </row>
    <row r="709" spans="1:2">
      <c r="A709" s="13">
        <v>706</v>
      </c>
      <c r="B709" s="37">
        <v>7596666.6190984836</v>
      </c>
    </row>
    <row r="710" spans="1:2">
      <c r="A710" s="13">
        <v>707</v>
      </c>
      <c r="B710" s="37">
        <v>320444.31745353556</v>
      </c>
    </row>
    <row r="711" spans="1:2">
      <c r="A711" s="13">
        <v>708</v>
      </c>
      <c r="B711" s="37">
        <v>1987975.5084688864</v>
      </c>
    </row>
    <row r="712" spans="1:2">
      <c r="A712" s="13">
        <v>709</v>
      </c>
      <c r="B712" s="37">
        <v>6350290.8167363508</v>
      </c>
    </row>
    <row r="713" spans="1:2">
      <c r="A713" s="13">
        <v>710</v>
      </c>
      <c r="B713" s="37">
        <v>3524277.1218604082</v>
      </c>
    </row>
    <row r="714" spans="1:2">
      <c r="A714" s="13">
        <v>711</v>
      </c>
      <c r="B714" s="37">
        <v>1156346.2084109013</v>
      </c>
    </row>
    <row r="715" spans="1:2">
      <c r="A715" s="13">
        <v>712</v>
      </c>
      <c r="B715" s="37">
        <v>5986815.4052247684</v>
      </c>
    </row>
    <row r="716" spans="1:2">
      <c r="A716" s="13">
        <v>713</v>
      </c>
      <c r="B716" s="37">
        <v>7744681.3752555922</v>
      </c>
    </row>
    <row r="717" spans="1:2">
      <c r="A717" s="13">
        <v>714</v>
      </c>
      <c r="B717" s="37">
        <v>437330.19705801568</v>
      </c>
    </row>
    <row r="718" spans="1:2">
      <c r="A718" s="13">
        <v>715</v>
      </c>
      <c r="B718" s="37">
        <v>3317056.4632404554</v>
      </c>
    </row>
    <row r="719" spans="1:2">
      <c r="A719" s="13">
        <v>716</v>
      </c>
      <c r="B719" s="37">
        <v>2229682.0793481246</v>
      </c>
    </row>
    <row r="720" spans="1:2">
      <c r="A720" s="13">
        <v>717</v>
      </c>
      <c r="B720" s="37">
        <v>6563615.1766411327</v>
      </c>
    </row>
    <row r="721" spans="1:2">
      <c r="A721" s="13">
        <v>718</v>
      </c>
      <c r="B721" s="37">
        <v>4170048.7177953427</v>
      </c>
    </row>
    <row r="722" spans="1:2">
      <c r="A722" s="13">
        <v>719</v>
      </c>
      <c r="B722" s="37">
        <v>3055512.8631855221</v>
      </c>
    </row>
    <row r="723" spans="1:2">
      <c r="A723" s="13">
        <v>720</v>
      </c>
      <c r="B723" s="37">
        <v>5693227.3734244816</v>
      </c>
    </row>
    <row r="724" spans="1:2">
      <c r="A724" s="13">
        <v>721</v>
      </c>
      <c r="B724" s="37">
        <v>1670888.2267220069</v>
      </c>
    </row>
    <row r="725" spans="1:2">
      <c r="A725" s="13">
        <v>722</v>
      </c>
      <c r="B725" s="37">
        <v>1746574.1226538895</v>
      </c>
    </row>
    <row r="726" spans="1:2">
      <c r="A726" s="13">
        <v>723</v>
      </c>
      <c r="B726" s="37">
        <v>3443403.0798364207</v>
      </c>
    </row>
    <row r="727" spans="1:2">
      <c r="A727" s="13">
        <v>724</v>
      </c>
      <c r="B727" s="37">
        <v>9725332.4421826843</v>
      </c>
    </row>
    <row r="728" spans="1:2">
      <c r="A728" s="13">
        <v>725</v>
      </c>
      <c r="B728" s="37">
        <v>333262.09015167697</v>
      </c>
    </row>
    <row r="729" spans="1:2">
      <c r="A729" s="13">
        <v>726</v>
      </c>
      <c r="B729" s="37">
        <v>4440442.6847132789</v>
      </c>
    </row>
    <row r="730" spans="1:2">
      <c r="A730" s="13">
        <v>727</v>
      </c>
      <c r="B730" s="37">
        <v>6448560.4074221011</v>
      </c>
    </row>
    <row r="731" spans="1:2">
      <c r="A731" s="13">
        <v>728</v>
      </c>
      <c r="B731" s="37">
        <v>6065858.3368633073</v>
      </c>
    </row>
    <row r="732" spans="1:2">
      <c r="A732" s="13">
        <v>729</v>
      </c>
      <c r="B732" s="37">
        <v>9406414.0500503555</v>
      </c>
    </row>
    <row r="733" spans="1:2">
      <c r="A733" s="13">
        <v>730</v>
      </c>
      <c r="B733" s="37">
        <v>459303.52168340096</v>
      </c>
    </row>
    <row r="734" spans="1:2">
      <c r="A734" s="13">
        <v>731</v>
      </c>
      <c r="B734" s="37">
        <v>6122622.7588122198</v>
      </c>
    </row>
    <row r="735" spans="1:2">
      <c r="A735" s="13">
        <v>732</v>
      </c>
      <c r="B735" s="37">
        <v>1527451.2465285196</v>
      </c>
    </row>
    <row r="736" spans="1:2">
      <c r="A736" s="13">
        <v>733</v>
      </c>
      <c r="B736" s="37">
        <v>6541336.6669515064</v>
      </c>
    </row>
    <row r="737" spans="1:2">
      <c r="A737" s="13">
        <v>734</v>
      </c>
      <c r="B737" s="37">
        <v>7574998.4795373389</v>
      </c>
    </row>
    <row r="738" spans="1:2">
      <c r="A738" s="13">
        <v>735</v>
      </c>
      <c r="B738" s="37">
        <v>1968443.6643574329</v>
      </c>
    </row>
    <row r="739" spans="1:2">
      <c r="A739" s="13">
        <v>736</v>
      </c>
      <c r="B739" s="37">
        <v>4150211.6886196476</v>
      </c>
    </row>
    <row r="740" spans="1:2">
      <c r="A740" s="13">
        <v>737</v>
      </c>
      <c r="B740" s="37">
        <v>2976164.7464827416</v>
      </c>
    </row>
    <row r="741" spans="1:2">
      <c r="A741" s="13">
        <v>738</v>
      </c>
      <c r="B741" s="37">
        <v>1004058.8613544115</v>
      </c>
    </row>
    <row r="742" spans="1:2">
      <c r="A742" s="13">
        <v>739</v>
      </c>
      <c r="B742" s="37">
        <v>6543472.9624011964</v>
      </c>
    </row>
    <row r="743" spans="1:2">
      <c r="A743" s="13">
        <v>740</v>
      </c>
      <c r="B743" s="37">
        <v>6638690.7024445329</v>
      </c>
    </row>
    <row r="744" spans="1:2">
      <c r="A744" s="13">
        <v>741</v>
      </c>
      <c r="B744" s="37">
        <v>4469130.080751976</v>
      </c>
    </row>
    <row r="745" spans="1:2">
      <c r="A745" s="13">
        <v>742</v>
      </c>
      <c r="B745" s="37">
        <v>6857813.578569903</v>
      </c>
    </row>
    <row r="746" spans="1:2">
      <c r="A746" s="13">
        <v>743</v>
      </c>
      <c r="B746" s="37">
        <v>6363108.5894344924</v>
      </c>
    </row>
    <row r="747" spans="1:2">
      <c r="A747" s="13">
        <v>744</v>
      </c>
      <c r="B747" s="37">
        <v>9899593.1138645597</v>
      </c>
    </row>
    <row r="748" spans="1:2">
      <c r="A748" s="13">
        <v>745</v>
      </c>
      <c r="B748" s="37">
        <v>1938230.3429975279</v>
      </c>
    </row>
    <row r="749" spans="1:2">
      <c r="A749" s="13">
        <v>746</v>
      </c>
      <c r="B749" s="37">
        <v>6468702.6216620384</v>
      </c>
    </row>
    <row r="750" spans="1:2">
      <c r="A750" s="13">
        <v>747</v>
      </c>
      <c r="B750" s="37">
        <v>170293.26584673606</v>
      </c>
    </row>
    <row r="751" spans="1:2">
      <c r="A751" s="13">
        <v>748</v>
      </c>
      <c r="B751" s="37">
        <v>4486830.8144779811</v>
      </c>
    </row>
    <row r="752" spans="1:2">
      <c r="A752" s="13">
        <v>749</v>
      </c>
      <c r="B752" s="37">
        <v>8372447.0524002807</v>
      </c>
    </row>
    <row r="753" spans="1:2">
      <c r="A753" s="13">
        <v>750</v>
      </c>
      <c r="B753" s="37">
        <v>1908322.2067018647</v>
      </c>
    </row>
    <row r="754" spans="1:2">
      <c r="A754" s="13">
        <v>751</v>
      </c>
      <c r="B754" s="37">
        <v>3627429.6735740225</v>
      </c>
    </row>
    <row r="755" spans="1:2">
      <c r="A755" s="13">
        <v>752</v>
      </c>
      <c r="B755" s="37">
        <v>2773216.6787621691</v>
      </c>
    </row>
    <row r="756" spans="1:2">
      <c r="A756" s="13">
        <v>753</v>
      </c>
      <c r="B756" s="37">
        <v>3574327.4723960082</v>
      </c>
    </row>
    <row r="757" spans="1:2">
      <c r="A757" s="13">
        <v>754</v>
      </c>
      <c r="B757" s="37">
        <v>8012939.046723838</v>
      </c>
    </row>
    <row r="758" spans="1:2">
      <c r="A758" s="13">
        <v>755</v>
      </c>
      <c r="B758" s="37">
        <v>4499648.5871761227</v>
      </c>
    </row>
    <row r="759" spans="1:2">
      <c r="A759" s="13">
        <v>756</v>
      </c>
      <c r="B759" s="37">
        <v>9652698.3968932163</v>
      </c>
    </row>
    <row r="760" spans="1:2">
      <c r="A760" s="13">
        <v>757</v>
      </c>
      <c r="B760" s="37">
        <v>3297219.4340647603</v>
      </c>
    </row>
    <row r="761" spans="1:2">
      <c r="A761" s="13">
        <v>758</v>
      </c>
      <c r="B761" s="37">
        <v>1218603.9615161596</v>
      </c>
    </row>
    <row r="762" spans="1:2">
      <c r="A762" s="13">
        <v>759</v>
      </c>
      <c r="B762" s="37">
        <v>7386394.1098361155</v>
      </c>
    </row>
    <row r="763" spans="1:2">
      <c r="A763" s="13">
        <v>760</v>
      </c>
      <c r="B763" s="37">
        <v>4592119.6616412858</v>
      </c>
    </row>
    <row r="764" spans="1:2">
      <c r="A764" s="13">
        <v>761</v>
      </c>
      <c r="B764" s="37">
        <v>4338816.0583208716</v>
      </c>
    </row>
    <row r="765" spans="1:2">
      <c r="A765" s="13">
        <v>762</v>
      </c>
      <c r="B765" s="37">
        <v>533158.30722983484</v>
      </c>
    </row>
    <row r="766" spans="1:2">
      <c r="A766" s="13">
        <v>763</v>
      </c>
      <c r="B766" s="37">
        <v>2067933.9953001495</v>
      </c>
    </row>
    <row r="767" spans="1:2">
      <c r="A767" s="13">
        <v>764</v>
      </c>
      <c r="B767" s="37">
        <v>2845545.5389873958</v>
      </c>
    </row>
    <row r="768" spans="1:2">
      <c r="A768" s="13">
        <v>765</v>
      </c>
      <c r="B768" s="37">
        <v>2153690.9983520005</v>
      </c>
    </row>
    <row r="769" spans="1:2">
      <c r="A769" s="13">
        <v>766</v>
      </c>
      <c r="B769" s="37">
        <v>943021.84850611899</v>
      </c>
    </row>
    <row r="770" spans="1:2">
      <c r="A770" s="13">
        <v>767</v>
      </c>
      <c r="B770" s="37">
        <v>4528030.7981505785</v>
      </c>
    </row>
    <row r="771" spans="1:2">
      <c r="A771" s="13">
        <v>768</v>
      </c>
      <c r="B771" s="37">
        <v>8637347.6881618705</v>
      </c>
    </row>
    <row r="772" spans="1:2">
      <c r="A772" s="13">
        <v>769</v>
      </c>
      <c r="B772" s="37">
        <v>2551347.1370586259</v>
      </c>
    </row>
    <row r="773" spans="1:2">
      <c r="A773" s="13">
        <v>770</v>
      </c>
      <c r="B773" s="37">
        <v>4577165.5934934542</v>
      </c>
    </row>
    <row r="774" spans="1:2">
      <c r="A774" s="13">
        <v>771</v>
      </c>
      <c r="B774" s="37">
        <v>4710836.6516312147</v>
      </c>
    </row>
    <row r="775" spans="1:2">
      <c r="A775" s="13">
        <v>772</v>
      </c>
      <c r="B775" s="37">
        <v>8132266.4068422494</v>
      </c>
    </row>
    <row r="776" spans="1:2">
      <c r="A776" s="13">
        <v>773</v>
      </c>
      <c r="B776" s="37">
        <v>4033936.1791436505</v>
      </c>
    </row>
    <row r="777" spans="1:2">
      <c r="A777" s="13">
        <v>774</v>
      </c>
      <c r="B777" s="37">
        <v>9937741.2468947414</v>
      </c>
    </row>
    <row r="778" spans="1:2">
      <c r="A778" s="13">
        <v>775</v>
      </c>
      <c r="B778" s="37">
        <v>85757.003051850945</v>
      </c>
    </row>
    <row r="779" spans="1:2">
      <c r="A779" s="13">
        <v>776</v>
      </c>
      <c r="B779" s="37">
        <v>5002898.7581102941</v>
      </c>
    </row>
    <row r="780" spans="1:2">
      <c r="A780" s="13">
        <v>777</v>
      </c>
      <c r="B780" s="37">
        <v>2344126.4784386731</v>
      </c>
    </row>
    <row r="781" spans="1:2">
      <c r="A781" s="13">
        <v>778</v>
      </c>
      <c r="B781" s="37">
        <v>4506667.8436536761</v>
      </c>
    </row>
    <row r="782" spans="1:2">
      <c r="A782" s="13">
        <v>779</v>
      </c>
      <c r="B782" s="37">
        <v>9068879.3689992987</v>
      </c>
    </row>
    <row r="783" spans="1:2">
      <c r="A783" s="13">
        <v>780</v>
      </c>
      <c r="B783" s="37">
        <v>6409496.7191991946</v>
      </c>
    </row>
    <row r="784" spans="1:2">
      <c r="A784" s="13">
        <v>781</v>
      </c>
      <c r="B784" s="37">
        <v>3782768.8712729272</v>
      </c>
    </row>
    <row r="785" spans="1:2">
      <c r="A785" s="13">
        <v>782</v>
      </c>
      <c r="B785" s="37">
        <v>1048615.8807336651</v>
      </c>
    </row>
    <row r="786" spans="1:2">
      <c r="A786" s="13">
        <v>783</v>
      </c>
      <c r="B786" s="37">
        <v>3372600.1449324014</v>
      </c>
    </row>
    <row r="787" spans="1:2">
      <c r="A787" s="13">
        <v>784</v>
      </c>
      <c r="B787" s="37">
        <v>2197027.2774742884</v>
      </c>
    </row>
    <row r="788" spans="1:2">
      <c r="A788" s="13">
        <v>785</v>
      </c>
      <c r="B788" s="37">
        <v>8856470.5642872397</v>
      </c>
    </row>
    <row r="789" spans="1:2">
      <c r="A789" s="13">
        <v>786</v>
      </c>
      <c r="B789" s="37">
        <v>2912075.8829920348</v>
      </c>
    </row>
    <row r="790" spans="1:2">
      <c r="A790" s="13">
        <v>787</v>
      </c>
      <c r="B790" s="37">
        <v>3346049.0443433942</v>
      </c>
    </row>
    <row r="791" spans="1:2">
      <c r="A791" s="13">
        <v>788</v>
      </c>
      <c r="B791" s="37">
        <v>5134433.5207983647</v>
      </c>
    </row>
    <row r="792" spans="1:2">
      <c r="A792" s="13">
        <v>789</v>
      </c>
      <c r="B792" s="37">
        <v>2820215.1786553543</v>
      </c>
    </row>
    <row r="793" spans="1:2">
      <c r="A793" s="13">
        <v>790</v>
      </c>
      <c r="B793" s="37">
        <v>8652301.7563097011</v>
      </c>
    </row>
    <row r="794" spans="1:2">
      <c r="A794" s="13">
        <v>791</v>
      </c>
      <c r="B794" s="37">
        <v>5361796.3936582534</v>
      </c>
    </row>
    <row r="795" spans="1:2">
      <c r="A795" s="13">
        <v>792</v>
      </c>
      <c r="B795" s="37">
        <v>4994353.5763115333</v>
      </c>
    </row>
    <row r="796" spans="1:2">
      <c r="A796" s="13">
        <v>793</v>
      </c>
      <c r="B796" s="37">
        <v>4679402.5900143441</v>
      </c>
    </row>
    <row r="797" spans="1:2">
      <c r="A797" s="13">
        <v>794</v>
      </c>
      <c r="B797" s="37">
        <v>1277504.6789147619</v>
      </c>
    </row>
    <row r="798" spans="1:2">
      <c r="A798" s="13">
        <v>795</v>
      </c>
      <c r="B798" s="37">
        <v>5318765.2996002072</v>
      </c>
    </row>
    <row r="799" spans="1:2">
      <c r="A799" s="13">
        <v>796</v>
      </c>
      <c r="B799" s="37">
        <v>4299141.9999694815</v>
      </c>
    </row>
    <row r="800" spans="1:2">
      <c r="A800" s="13">
        <v>797</v>
      </c>
      <c r="B800" s="37">
        <v>1207922.4842677084</v>
      </c>
    </row>
    <row r="801" spans="1:2">
      <c r="A801" s="13">
        <v>798</v>
      </c>
      <c r="B801" s="37">
        <v>2442701.2541886657</v>
      </c>
    </row>
    <row r="802" spans="1:2">
      <c r="A802" s="13">
        <v>799</v>
      </c>
      <c r="B802" s="37">
        <v>7321389.6911526844</v>
      </c>
    </row>
    <row r="803" spans="1:2">
      <c r="A803" s="13">
        <v>800</v>
      </c>
      <c r="B803" s="37">
        <v>8536026.2468337044</v>
      </c>
    </row>
    <row r="804" spans="1:2">
      <c r="A804" s="13">
        <v>801</v>
      </c>
      <c r="B804" s="37">
        <v>7552109.5997192301</v>
      </c>
    </row>
    <row r="805" spans="1:2">
      <c r="A805" s="13">
        <v>802</v>
      </c>
      <c r="B805" s="37">
        <v>6892604.6758934297</v>
      </c>
    </row>
    <row r="806" spans="1:2">
      <c r="A806" s="13">
        <v>803</v>
      </c>
      <c r="B806" s="37">
        <v>1592760.8502761924</v>
      </c>
    </row>
    <row r="807" spans="1:2">
      <c r="A807" s="13">
        <v>804</v>
      </c>
      <c r="B807" s="37">
        <v>8657795.0874660481</v>
      </c>
    </row>
    <row r="808" spans="1:2">
      <c r="A808" s="13">
        <v>805</v>
      </c>
      <c r="B808" s="37">
        <v>973845.53999450663</v>
      </c>
    </row>
    <row r="809" spans="1:2">
      <c r="A809" s="13">
        <v>806</v>
      </c>
      <c r="B809" s="37">
        <v>7472761.483016449</v>
      </c>
    </row>
    <row r="810" spans="1:2">
      <c r="A810" s="13">
        <v>807</v>
      </c>
      <c r="B810" s="37">
        <v>695821.94647053443</v>
      </c>
    </row>
    <row r="811" spans="1:2">
      <c r="A811" s="13">
        <v>808</v>
      </c>
      <c r="B811" s="37">
        <v>8682820.2627338488</v>
      </c>
    </row>
    <row r="812" spans="1:2">
      <c r="A812" s="13">
        <v>809</v>
      </c>
      <c r="B812" s="37">
        <v>9306923.719107639</v>
      </c>
    </row>
    <row r="813" spans="1:2">
      <c r="A813" s="13">
        <v>810</v>
      </c>
      <c r="B813" s="37">
        <v>6019165.0220343638</v>
      </c>
    </row>
    <row r="814" spans="1:2">
      <c r="A814" s="13">
        <v>811</v>
      </c>
      <c r="B814" s="37">
        <v>8110598.2672811057</v>
      </c>
    </row>
    <row r="815" spans="1:2">
      <c r="A815" s="13">
        <v>812</v>
      </c>
      <c r="B815" s="37">
        <v>6202886.4307077238</v>
      </c>
    </row>
    <row r="816" spans="1:2">
      <c r="A816" s="13">
        <v>813</v>
      </c>
      <c r="B816" s="37">
        <v>678426.397808771</v>
      </c>
    </row>
    <row r="817" spans="1:2">
      <c r="A817" s="13">
        <v>814</v>
      </c>
      <c r="B817" s="37">
        <v>440687.23276467179</v>
      </c>
    </row>
    <row r="818" spans="1:2">
      <c r="A818" s="13">
        <v>815</v>
      </c>
      <c r="B818" s="37">
        <v>8240607.1046479689</v>
      </c>
    </row>
    <row r="819" spans="1:2">
      <c r="A819" s="13">
        <v>816</v>
      </c>
      <c r="B819" s="37">
        <v>8615984.7336649671</v>
      </c>
    </row>
    <row r="820" spans="1:2">
      <c r="A820" s="13">
        <v>817</v>
      </c>
      <c r="B820" s="37">
        <v>6064332.4115420999</v>
      </c>
    </row>
    <row r="821" spans="1:2">
      <c r="A821" s="13">
        <v>818</v>
      </c>
      <c r="B821" s="37">
        <v>3303323.1353495894</v>
      </c>
    </row>
    <row r="822" spans="1:2">
      <c r="A822" s="13">
        <v>819</v>
      </c>
      <c r="B822" s="37">
        <v>1908932.5768303475</v>
      </c>
    </row>
    <row r="823" spans="1:2">
      <c r="A823" s="13">
        <v>820</v>
      </c>
      <c r="B823" s="37">
        <v>2891933.668752098</v>
      </c>
    </row>
    <row r="824" spans="1:2">
      <c r="A824" s="13">
        <v>821</v>
      </c>
      <c r="B824" s="37">
        <v>1238135.8056276131</v>
      </c>
    </row>
    <row r="825" spans="1:2">
      <c r="A825" s="13">
        <v>822</v>
      </c>
      <c r="B825" s="37">
        <v>2231818.374797815</v>
      </c>
    </row>
    <row r="826" spans="1:2">
      <c r="A826" s="13">
        <v>823</v>
      </c>
      <c r="B826" s="37">
        <v>6402477.4627216402</v>
      </c>
    </row>
    <row r="827" spans="1:2">
      <c r="A827" s="13">
        <v>824</v>
      </c>
      <c r="B827" s="37">
        <v>1688588.9604480118</v>
      </c>
    </row>
    <row r="828" spans="1:2">
      <c r="A828" s="13">
        <v>825</v>
      </c>
      <c r="B828" s="37">
        <v>9678639.1273537409</v>
      </c>
    </row>
    <row r="829" spans="1:2">
      <c r="A829" s="13">
        <v>826</v>
      </c>
      <c r="B829" s="37">
        <v>7440717.0512710959</v>
      </c>
    </row>
    <row r="830" spans="1:2">
      <c r="A830" s="13">
        <v>827</v>
      </c>
      <c r="B830" s="37">
        <v>4129153.919186987</v>
      </c>
    </row>
    <row r="831" spans="1:2">
      <c r="A831" s="13">
        <v>828</v>
      </c>
      <c r="B831" s="37">
        <v>3624377.8229316082</v>
      </c>
    </row>
    <row r="832" spans="1:2">
      <c r="A832" s="13">
        <v>829</v>
      </c>
      <c r="B832" s="37">
        <v>2993865.4802087466</v>
      </c>
    </row>
    <row r="833" spans="1:2">
      <c r="A833" s="13">
        <v>830</v>
      </c>
      <c r="B833" s="37">
        <v>6705526.2315134127</v>
      </c>
    </row>
    <row r="834" spans="1:2">
      <c r="A834" s="13">
        <v>831</v>
      </c>
      <c r="B834" s="37">
        <v>8954434.9699087497</v>
      </c>
    </row>
    <row r="835" spans="1:2">
      <c r="A835" s="13">
        <v>832</v>
      </c>
      <c r="B835" s="37">
        <v>527970.16113773</v>
      </c>
    </row>
    <row r="836" spans="1:2">
      <c r="A836" s="13">
        <v>833</v>
      </c>
      <c r="B836" s="37">
        <v>432142.05096591084</v>
      </c>
    </row>
    <row r="837" spans="1:2">
      <c r="A837" s="13">
        <v>834</v>
      </c>
      <c r="B837" s="37">
        <v>3089388.4053163244</v>
      </c>
    </row>
    <row r="838" spans="1:2">
      <c r="A838" s="13">
        <v>835</v>
      </c>
      <c r="B838" s="37">
        <v>4271675.3441877495</v>
      </c>
    </row>
    <row r="839" spans="1:2">
      <c r="A839" s="13">
        <v>836</v>
      </c>
      <c r="B839" s="37">
        <v>9468366.6180913728</v>
      </c>
    </row>
    <row r="840" spans="1:2">
      <c r="A840" s="13">
        <v>837</v>
      </c>
      <c r="B840" s="37">
        <v>4032105.0687582018</v>
      </c>
    </row>
    <row r="841" spans="1:2">
      <c r="A841" s="13">
        <v>838</v>
      </c>
      <c r="B841" s="37">
        <v>5735342.9122898038</v>
      </c>
    </row>
    <row r="842" spans="1:2">
      <c r="A842" s="13">
        <v>839</v>
      </c>
      <c r="B842" s="37">
        <v>1877193.3301492354</v>
      </c>
    </row>
    <row r="843" spans="1:2">
      <c r="A843" s="13">
        <v>840</v>
      </c>
      <c r="B843" s="37">
        <v>2386242.0173039949</v>
      </c>
    </row>
    <row r="844" spans="1:2">
      <c r="A844" s="13">
        <v>841</v>
      </c>
      <c r="B844" s="37">
        <v>983001.09192175057</v>
      </c>
    </row>
    <row r="845" spans="1:2">
      <c r="A845" s="13">
        <v>842</v>
      </c>
      <c r="B845" s="37">
        <v>9035919.3820612207</v>
      </c>
    </row>
    <row r="846" spans="1:2">
      <c r="A846" s="13">
        <v>843</v>
      </c>
      <c r="B846" s="37">
        <v>5706045.1461226232</v>
      </c>
    </row>
    <row r="847" spans="1:2">
      <c r="A847" s="13">
        <v>844</v>
      </c>
      <c r="B847" s="37">
        <v>1134983.2539139988</v>
      </c>
    </row>
    <row r="848" spans="1:2">
      <c r="A848" s="13">
        <v>845</v>
      </c>
      <c r="B848" s="37">
        <v>9754935.3934141062</v>
      </c>
    </row>
    <row r="849" spans="1:2">
      <c r="A849" s="13">
        <v>846</v>
      </c>
      <c r="B849" s="37">
        <v>497451.65471358376</v>
      </c>
    </row>
    <row r="850" spans="1:2">
      <c r="A850" s="13">
        <v>847</v>
      </c>
      <c r="B850" s="37">
        <v>9493696.9784234129</v>
      </c>
    </row>
    <row r="851" spans="1:2">
      <c r="A851" s="13">
        <v>848</v>
      </c>
      <c r="B851" s="37">
        <v>742210.07623523672</v>
      </c>
    </row>
    <row r="852" spans="1:2">
      <c r="A852" s="13">
        <v>849</v>
      </c>
      <c r="B852" s="37">
        <v>1557969.7529526658</v>
      </c>
    </row>
    <row r="853" spans="1:2">
      <c r="A853" s="13">
        <v>850</v>
      </c>
      <c r="B853" s="37">
        <v>2606585.6336863306</v>
      </c>
    </row>
    <row r="854" spans="1:2">
      <c r="A854" s="13">
        <v>851</v>
      </c>
      <c r="B854" s="37">
        <v>2427442.0009765923</v>
      </c>
    </row>
    <row r="855" spans="1:2">
      <c r="A855" s="13">
        <v>852</v>
      </c>
      <c r="B855" s="37">
        <v>8709066.1782586146</v>
      </c>
    </row>
    <row r="856" spans="1:2">
      <c r="A856" s="13">
        <v>853</v>
      </c>
      <c r="B856" s="37">
        <v>3700368.9039277323</v>
      </c>
    </row>
    <row r="857" spans="1:2">
      <c r="A857" s="13">
        <v>854</v>
      </c>
      <c r="B857" s="37">
        <v>9011199.3918576613</v>
      </c>
    </row>
    <row r="858" spans="1:2">
      <c r="A858" s="13">
        <v>855</v>
      </c>
      <c r="B858" s="37">
        <v>1848811.1191747794</v>
      </c>
    </row>
    <row r="859" spans="1:2">
      <c r="A859" s="13">
        <v>856</v>
      </c>
      <c r="B859" s="37">
        <v>3154087.6389355143</v>
      </c>
    </row>
    <row r="860" spans="1:2">
      <c r="A860" s="13">
        <v>857</v>
      </c>
      <c r="B860" s="37">
        <v>6399120.4270149842</v>
      </c>
    </row>
    <row r="861" spans="1:2">
      <c r="A861" s="13">
        <v>858</v>
      </c>
      <c r="B861" s="37">
        <v>333872.4602801599</v>
      </c>
    </row>
    <row r="862" spans="1:2">
      <c r="A862" s="13">
        <v>859</v>
      </c>
      <c r="B862" s="37">
        <v>7065949.7923825802</v>
      </c>
    </row>
    <row r="863" spans="1:2">
      <c r="A863" s="13">
        <v>860</v>
      </c>
      <c r="B863" s="37">
        <v>7621386.6093020421</v>
      </c>
    </row>
    <row r="864" spans="1:2">
      <c r="A864" s="13">
        <v>861</v>
      </c>
      <c r="B864" s="37">
        <v>9613024.3385418262</v>
      </c>
    </row>
    <row r="865" spans="1:2">
      <c r="A865" s="13">
        <v>862</v>
      </c>
      <c r="B865" s="37">
        <v>9925228.6592608411</v>
      </c>
    </row>
    <row r="866" spans="1:2">
      <c r="A866" s="13">
        <v>863</v>
      </c>
      <c r="B866" s="37">
        <v>3345743.8592791529</v>
      </c>
    </row>
    <row r="867" spans="1:2">
      <c r="A867" s="13">
        <v>864</v>
      </c>
      <c r="B867" s="37">
        <v>5358439.3579515973</v>
      </c>
    </row>
    <row r="868" spans="1:2">
      <c r="A868" s="13">
        <v>865</v>
      </c>
      <c r="B868" s="37">
        <v>1457563.8668172245</v>
      </c>
    </row>
    <row r="869" spans="1:2">
      <c r="A869" s="13">
        <v>866</v>
      </c>
      <c r="B869" s="37">
        <v>4869532.8850367749</v>
      </c>
    </row>
    <row r="870" spans="1:2">
      <c r="A870" s="13">
        <v>867</v>
      </c>
      <c r="B870" s="37">
        <v>142521.42500076297</v>
      </c>
    </row>
    <row r="871" spans="1:2">
      <c r="A871" s="13">
        <v>868</v>
      </c>
      <c r="B871" s="37">
        <v>878322.61488692893</v>
      </c>
    </row>
    <row r="872" spans="1:2">
      <c r="A872" s="13">
        <v>869</v>
      </c>
      <c r="B872" s="37">
        <v>4763633.6677449876</v>
      </c>
    </row>
    <row r="873" spans="1:2">
      <c r="A873" s="13">
        <v>870</v>
      </c>
      <c r="B873" s="37">
        <v>2559892.3188573872</v>
      </c>
    </row>
    <row r="874" spans="1:2">
      <c r="A874" s="13">
        <v>871</v>
      </c>
      <c r="B874" s="37">
        <v>2626727.8479262674</v>
      </c>
    </row>
    <row r="875" spans="1:2">
      <c r="A875" s="13">
        <v>872</v>
      </c>
      <c r="B875" s="37">
        <v>1623889.7268288217</v>
      </c>
    </row>
    <row r="876" spans="1:2">
      <c r="A876" s="13">
        <v>873</v>
      </c>
      <c r="B876" s="37">
        <v>3342081.6385082551</v>
      </c>
    </row>
    <row r="877" spans="1:2">
      <c r="A877" s="13">
        <v>874</v>
      </c>
      <c r="B877" s="37">
        <v>8149051.5853755306</v>
      </c>
    </row>
    <row r="878" spans="1:2">
      <c r="A878" s="13">
        <v>875</v>
      </c>
      <c r="B878" s="37">
        <v>578630.88180181279</v>
      </c>
    </row>
    <row r="879" spans="1:2">
      <c r="A879" s="13">
        <v>876</v>
      </c>
      <c r="B879" s="37">
        <v>7537155.5315713985</v>
      </c>
    </row>
    <row r="880" spans="1:2">
      <c r="A880" s="13">
        <v>877</v>
      </c>
      <c r="B880" s="37">
        <v>4520401.1715445416</v>
      </c>
    </row>
    <row r="881" spans="1:2">
      <c r="A881" s="13">
        <v>878</v>
      </c>
      <c r="B881" s="37">
        <v>3194066.8823511461</v>
      </c>
    </row>
    <row r="882" spans="1:2">
      <c r="A882" s="13">
        <v>879</v>
      </c>
      <c r="B882" s="37">
        <v>3706167.42014832</v>
      </c>
    </row>
    <row r="883" spans="1:2">
      <c r="A883" s="13">
        <v>880</v>
      </c>
      <c r="B883" s="37">
        <v>1353190.5748466444</v>
      </c>
    </row>
    <row r="884" spans="1:2">
      <c r="A884" s="13">
        <v>881</v>
      </c>
      <c r="B884" s="37">
        <v>9510176.9718924519</v>
      </c>
    </row>
    <row r="885" spans="1:2">
      <c r="A885" s="13">
        <v>882</v>
      </c>
      <c r="B885" s="37">
        <v>804467.82934049505</v>
      </c>
    </row>
    <row r="886" spans="1:2">
      <c r="A886" s="13">
        <v>883</v>
      </c>
      <c r="B886" s="37">
        <v>7452924.453840754</v>
      </c>
    </row>
    <row r="887" spans="1:2">
      <c r="A887" s="13">
        <v>884</v>
      </c>
      <c r="B887" s="37">
        <v>7431866.6844080938</v>
      </c>
    </row>
    <row r="888" spans="1:2">
      <c r="A888" s="13">
        <v>885</v>
      </c>
      <c r="B888" s="37">
        <v>8168278.2444227422</v>
      </c>
    </row>
    <row r="889" spans="1:2">
      <c r="A889" s="13">
        <v>886</v>
      </c>
      <c r="B889" s="37">
        <v>7605516.9859614857</v>
      </c>
    </row>
    <row r="890" spans="1:2">
      <c r="A890" s="13">
        <v>887</v>
      </c>
      <c r="B890" s="37">
        <v>8353830.7634815518</v>
      </c>
    </row>
    <row r="891" spans="1:2">
      <c r="A891" s="13">
        <v>888</v>
      </c>
      <c r="B891" s="37">
        <v>1932126.6417126989</v>
      </c>
    </row>
    <row r="892" spans="1:2">
      <c r="A892" s="13">
        <v>889</v>
      </c>
      <c r="B892" s="37">
        <v>9716787.2603839226</v>
      </c>
    </row>
    <row r="893" spans="1:2">
      <c r="A893" s="13">
        <v>890</v>
      </c>
      <c r="B893" s="37">
        <v>7830743.5633716853</v>
      </c>
    </row>
    <row r="894" spans="1:2">
      <c r="A894" s="13">
        <v>891</v>
      </c>
      <c r="B894" s="37">
        <v>3008514.3632923369</v>
      </c>
    </row>
    <row r="895" spans="1:2">
      <c r="A895" s="13">
        <v>892</v>
      </c>
      <c r="B895" s="37">
        <v>2151554.7029023101</v>
      </c>
    </row>
    <row r="896" spans="1:2">
      <c r="A896" s="13">
        <v>893</v>
      </c>
      <c r="B896" s="37">
        <v>5980101.3338114563</v>
      </c>
    </row>
    <row r="897" spans="1:2">
      <c r="A897" s="13">
        <v>894</v>
      </c>
      <c r="B897" s="37">
        <v>9858087.94512772</v>
      </c>
    </row>
    <row r="898" spans="1:2">
      <c r="A898" s="13">
        <v>895</v>
      </c>
      <c r="B898" s="37">
        <v>9726858.3675038908</v>
      </c>
    </row>
    <row r="899" spans="1:2">
      <c r="A899" s="13">
        <v>896</v>
      </c>
      <c r="B899" s="37">
        <v>7834100.5990783414</v>
      </c>
    </row>
    <row r="900" spans="1:2">
      <c r="A900" s="13">
        <v>897</v>
      </c>
      <c r="B900" s="37">
        <v>8707540.2529374063</v>
      </c>
    </row>
    <row r="901" spans="1:2">
      <c r="A901" s="13">
        <v>898</v>
      </c>
      <c r="B901" s="37">
        <v>496841.28458510089</v>
      </c>
    </row>
    <row r="902" spans="1:2">
      <c r="A902" s="13">
        <v>899</v>
      </c>
      <c r="B902" s="37">
        <v>6913052.0751976073</v>
      </c>
    </row>
    <row r="903" spans="1:2">
      <c r="A903" s="13">
        <v>900</v>
      </c>
      <c r="B903" s="37">
        <v>2265693.9169286173</v>
      </c>
    </row>
    <row r="904" spans="1:2">
      <c r="A904" s="13">
        <v>901</v>
      </c>
      <c r="B904" s="37">
        <v>7536239.9763786737</v>
      </c>
    </row>
    <row r="905" spans="1:2">
      <c r="A905" s="13">
        <v>902</v>
      </c>
      <c r="B905" s="37">
        <v>7343363.0157780694</v>
      </c>
    </row>
    <row r="906" spans="1:2">
      <c r="A906" s="13">
        <v>903</v>
      </c>
      <c r="B906" s="37">
        <v>7253638.6068910798</v>
      </c>
    </row>
    <row r="907" spans="1:2">
      <c r="A907" s="13">
        <v>904</v>
      </c>
      <c r="B907" s="37">
        <v>5968809.4864345221</v>
      </c>
    </row>
    <row r="908" spans="1:2">
      <c r="A908" s="13">
        <v>905</v>
      </c>
      <c r="B908" s="37">
        <v>165105.11975463119</v>
      </c>
    </row>
    <row r="909" spans="1:2">
      <c r="A909" s="13">
        <v>906</v>
      </c>
      <c r="B909" s="37">
        <v>4513381.9150669882</v>
      </c>
    </row>
    <row r="910" spans="1:2">
      <c r="A910" s="13">
        <v>907</v>
      </c>
      <c r="B910" s="37">
        <v>1763969.671315653</v>
      </c>
    </row>
    <row r="911" spans="1:2">
      <c r="A911" s="13">
        <v>908</v>
      </c>
      <c r="B911" s="37">
        <v>801415.97869808041</v>
      </c>
    </row>
    <row r="912" spans="1:2">
      <c r="A912" s="13">
        <v>909</v>
      </c>
      <c r="B912" s="37">
        <v>1295510.597705008</v>
      </c>
    </row>
    <row r="913" spans="1:2">
      <c r="A913" s="13">
        <v>910</v>
      </c>
      <c r="B913" s="37">
        <v>2067933.9953001495</v>
      </c>
    </row>
    <row r="914" spans="1:2">
      <c r="A914" s="13">
        <v>911</v>
      </c>
      <c r="B914" s="37">
        <v>2765892.2372203739</v>
      </c>
    </row>
    <row r="915" spans="1:2">
      <c r="A915" s="13">
        <v>912</v>
      </c>
      <c r="B915" s="37">
        <v>7286293.4087649155</v>
      </c>
    </row>
    <row r="916" spans="1:2">
      <c r="A916" s="13">
        <v>913</v>
      </c>
      <c r="B916" s="37">
        <v>1904965.1709952087</v>
      </c>
    </row>
    <row r="917" spans="1:2">
      <c r="A917" s="13">
        <v>914</v>
      </c>
      <c r="B917" s="37">
        <v>4442884.1652272101</v>
      </c>
    </row>
    <row r="918" spans="1:2">
      <c r="A918" s="13">
        <v>915</v>
      </c>
      <c r="B918" s="37">
        <v>9848627.2081362344</v>
      </c>
    </row>
    <row r="919" spans="1:2">
      <c r="A919" s="13">
        <v>916</v>
      </c>
      <c r="B919" s="37">
        <v>2968840.3049409469</v>
      </c>
    </row>
    <row r="920" spans="1:2">
      <c r="A920" s="13">
        <v>917</v>
      </c>
      <c r="B920" s="37">
        <v>5415508.9649647512</v>
      </c>
    </row>
    <row r="921" spans="1:2">
      <c r="A921" s="13">
        <v>918</v>
      </c>
      <c r="B921" s="37">
        <v>8192998.2346263006</v>
      </c>
    </row>
    <row r="922" spans="1:2">
      <c r="A922" s="13">
        <v>919</v>
      </c>
      <c r="B922" s="37">
        <v>7882625.0242927335</v>
      </c>
    </row>
    <row r="923" spans="1:2">
      <c r="A923" s="13">
        <v>920</v>
      </c>
      <c r="B923" s="37">
        <v>4627215.9440290537</v>
      </c>
    </row>
    <row r="924" spans="1:2">
      <c r="A924" s="13">
        <v>921</v>
      </c>
      <c r="B924" s="37">
        <v>2319101.3031708733</v>
      </c>
    </row>
    <row r="925" spans="1:2">
      <c r="A925" s="13">
        <v>922</v>
      </c>
      <c r="B925" s="37">
        <v>4366893.0842310861</v>
      </c>
    </row>
    <row r="926" spans="1:2">
      <c r="A926" s="13">
        <v>923</v>
      </c>
      <c r="B926" s="37">
        <v>1148716.5818048646</v>
      </c>
    </row>
    <row r="927" spans="1:2">
      <c r="A927" s="13">
        <v>924</v>
      </c>
      <c r="B927" s="37">
        <v>2139042.1152684102</v>
      </c>
    </row>
    <row r="928" spans="1:2">
      <c r="A928" s="13">
        <v>925</v>
      </c>
      <c r="B928" s="37">
        <v>9822076.1075472273</v>
      </c>
    </row>
    <row r="929" spans="1:2">
      <c r="A929" s="13">
        <v>926</v>
      </c>
      <c r="B929" s="37">
        <v>5822931.0257271035</v>
      </c>
    </row>
    <row r="930" spans="1:2">
      <c r="A930" s="13">
        <v>927</v>
      </c>
      <c r="B930" s="37">
        <v>2640155.9907528916</v>
      </c>
    </row>
    <row r="931" spans="1:2">
      <c r="A931" s="13">
        <v>928</v>
      </c>
      <c r="B931" s="37">
        <v>6824548.4065675829</v>
      </c>
    </row>
    <row r="932" spans="1:2">
      <c r="A932" s="13">
        <v>929</v>
      </c>
      <c r="B932" s="37">
        <v>8072144.9491866818</v>
      </c>
    </row>
    <row r="933" spans="1:2">
      <c r="A933" s="13">
        <v>930</v>
      </c>
      <c r="B933" s="37">
        <v>4798424.7650685143</v>
      </c>
    </row>
    <row r="934" spans="1:2">
      <c r="A934" s="13">
        <v>931</v>
      </c>
      <c r="B934" s="37">
        <v>2602923.4129154333</v>
      </c>
    </row>
    <row r="935" spans="1:2">
      <c r="A935" s="13">
        <v>932</v>
      </c>
      <c r="B935" s="37">
        <v>2070375.4758140813</v>
      </c>
    </row>
    <row r="936" spans="1:2">
      <c r="A936" s="13">
        <v>933</v>
      </c>
      <c r="B936" s="37">
        <v>9530319.1861323901</v>
      </c>
    </row>
    <row r="937" spans="1:2">
      <c r="A937" s="13">
        <v>934</v>
      </c>
      <c r="B937" s="37">
        <v>1045258.8450270089</v>
      </c>
    </row>
    <row r="938" spans="1:2">
      <c r="A938" s="13">
        <v>935</v>
      </c>
      <c r="B938" s="37">
        <v>5378886.7572557759</v>
      </c>
    </row>
    <row r="939" spans="1:2">
      <c r="A939" s="13">
        <v>936</v>
      </c>
      <c r="B939" s="37">
        <v>9055756.4112369157</v>
      </c>
    </row>
    <row r="940" spans="1:2">
      <c r="A940" s="13">
        <v>937</v>
      </c>
      <c r="B940" s="37">
        <v>3047272.8664510027</v>
      </c>
    </row>
    <row r="941" spans="1:2">
      <c r="A941" s="13">
        <v>938</v>
      </c>
      <c r="B941" s="37">
        <v>5846125.0906094545</v>
      </c>
    </row>
    <row r="942" spans="1:2">
      <c r="A942" s="13">
        <v>939</v>
      </c>
      <c r="B942" s="37">
        <v>8610491.402508622</v>
      </c>
    </row>
    <row r="943" spans="1:2">
      <c r="A943" s="13">
        <v>940</v>
      </c>
      <c r="B943" s="37">
        <v>5384074.9033478806</v>
      </c>
    </row>
    <row r="944" spans="1:2">
      <c r="A944" s="13">
        <v>941</v>
      </c>
      <c r="B944" s="37">
        <v>9214452.644642476</v>
      </c>
    </row>
    <row r="945" spans="1:2">
      <c r="A945" s="13">
        <v>942</v>
      </c>
      <c r="B945" s="37">
        <v>2219305.7871639151</v>
      </c>
    </row>
    <row r="946" spans="1:2">
      <c r="A946" s="13">
        <v>943</v>
      </c>
      <c r="B946" s="37">
        <v>3872493.2801599172</v>
      </c>
    </row>
    <row r="947" spans="1:2">
      <c r="A947" s="13">
        <v>944</v>
      </c>
      <c r="B947" s="37">
        <v>9442731.0726950895</v>
      </c>
    </row>
    <row r="948" spans="1:2">
      <c r="A948" s="13">
        <v>945</v>
      </c>
      <c r="B948" s="37">
        <v>8540604.0227973275</v>
      </c>
    </row>
    <row r="949" spans="1:2">
      <c r="A949" s="13">
        <v>946</v>
      </c>
      <c r="B949" s="37">
        <v>6629535.1505172886</v>
      </c>
    </row>
    <row r="950" spans="1:2">
      <c r="A950" s="13">
        <v>947</v>
      </c>
      <c r="B950" s="37">
        <v>2790917.4124881742</v>
      </c>
    </row>
    <row r="951" spans="1:2">
      <c r="A951" s="13">
        <v>948</v>
      </c>
      <c r="B951" s="37">
        <v>8291573.0103762932</v>
      </c>
    </row>
    <row r="952" spans="1:2">
      <c r="A952" s="13">
        <v>949</v>
      </c>
      <c r="B952" s="37">
        <v>9029205.3106479086</v>
      </c>
    </row>
    <row r="953" spans="1:2">
      <c r="A953" s="13">
        <v>950</v>
      </c>
      <c r="B953" s="37">
        <v>2514724.9293496506</v>
      </c>
    </row>
    <row r="954" spans="1:2">
      <c r="A954" s="13">
        <v>951</v>
      </c>
      <c r="B954" s="37">
        <v>7712942.1285744803</v>
      </c>
    </row>
    <row r="955" spans="1:2">
      <c r="A955" s="13">
        <v>952</v>
      </c>
      <c r="B955" s="37">
        <v>1905270.35605945</v>
      </c>
    </row>
    <row r="956" spans="1:2">
      <c r="A956" s="13">
        <v>953</v>
      </c>
      <c r="B956" s="37">
        <v>4707174.4308603164</v>
      </c>
    </row>
    <row r="957" spans="1:2">
      <c r="A957" s="13">
        <v>954</v>
      </c>
      <c r="B957" s="37">
        <v>941190.7381206702</v>
      </c>
    </row>
    <row r="958" spans="1:2">
      <c r="A958" s="13">
        <v>955</v>
      </c>
      <c r="B958" s="37">
        <v>991241.08865627006</v>
      </c>
    </row>
    <row r="959" spans="1:2">
      <c r="A959" s="13">
        <v>956</v>
      </c>
      <c r="B959" s="37">
        <v>1571092.7107150487</v>
      </c>
    </row>
    <row r="960" spans="1:2">
      <c r="A960" s="13">
        <v>957</v>
      </c>
      <c r="B960" s="37">
        <v>1678517.8533280434</v>
      </c>
    </row>
    <row r="961" spans="1:2">
      <c r="A961" s="13">
        <v>958</v>
      </c>
      <c r="B961" s="37">
        <v>8701436.5516525768</v>
      </c>
    </row>
    <row r="962" spans="1:2">
      <c r="A962" s="13">
        <v>959</v>
      </c>
      <c r="B962" s="37">
        <v>1942502.9338969085</v>
      </c>
    </row>
    <row r="963" spans="1:2">
      <c r="A963" s="13">
        <v>960</v>
      </c>
      <c r="B963" s="37">
        <v>5262306.0627155369</v>
      </c>
    </row>
    <row r="964" spans="1:2">
      <c r="A964" s="13">
        <v>961</v>
      </c>
      <c r="B964" s="37">
        <v>3255714.2653279216</v>
      </c>
    </row>
    <row r="965" spans="1:2">
      <c r="A965" s="13">
        <v>962</v>
      </c>
      <c r="B965" s="37">
        <v>9162876.3687856682</v>
      </c>
    </row>
    <row r="966" spans="1:2">
      <c r="A966" s="13">
        <v>963</v>
      </c>
      <c r="B966" s="37">
        <v>5545212.617267373</v>
      </c>
    </row>
    <row r="967" spans="1:2">
      <c r="A967" s="13">
        <v>964</v>
      </c>
      <c r="B967" s="37">
        <v>7794731.7257911926</v>
      </c>
    </row>
    <row r="968" spans="1:2">
      <c r="A968" s="13">
        <v>965</v>
      </c>
      <c r="B968" s="37">
        <v>737632.30027161469</v>
      </c>
    </row>
    <row r="969" spans="1:2">
      <c r="A969" s="13">
        <v>966</v>
      </c>
      <c r="B969" s="37">
        <v>6187627.1774956509</v>
      </c>
    </row>
    <row r="970" spans="1:2">
      <c r="A970" s="13">
        <v>967</v>
      </c>
      <c r="B970" s="37">
        <v>1937009.6027405621</v>
      </c>
    </row>
    <row r="971" spans="1:2">
      <c r="A971" s="13">
        <v>968</v>
      </c>
      <c r="B971" s="37">
        <v>8582414.3765984066</v>
      </c>
    </row>
    <row r="972" spans="1:2">
      <c r="A972" s="13">
        <v>969</v>
      </c>
      <c r="B972" s="37">
        <v>1394695.7435834834</v>
      </c>
    </row>
    <row r="973" spans="1:2">
      <c r="A973" s="13">
        <v>970</v>
      </c>
      <c r="B973" s="37">
        <v>6427502.6379894409</v>
      </c>
    </row>
    <row r="974" spans="1:2">
      <c r="A974" s="13">
        <v>971</v>
      </c>
      <c r="B974" s="37">
        <v>778221.9138157292</v>
      </c>
    </row>
    <row r="975" spans="1:2">
      <c r="A975" s="13">
        <v>972</v>
      </c>
      <c r="B975" s="37">
        <v>4803002.5410321364</v>
      </c>
    </row>
    <row r="976" spans="1:2">
      <c r="A976" s="13">
        <v>973</v>
      </c>
      <c r="B976" s="37">
        <v>221869.54170354319</v>
      </c>
    </row>
    <row r="977" spans="1:2">
      <c r="A977" s="13">
        <v>974</v>
      </c>
      <c r="B977" s="37">
        <v>310373.21033356729</v>
      </c>
    </row>
    <row r="978" spans="1:2">
      <c r="A978" s="13">
        <v>975</v>
      </c>
      <c r="B978" s="37">
        <v>9537948.812738426</v>
      </c>
    </row>
    <row r="979" spans="1:2">
      <c r="A979" s="13">
        <v>976</v>
      </c>
      <c r="B979" s="37">
        <v>2785424.0813318277</v>
      </c>
    </row>
    <row r="980" spans="1:2">
      <c r="A980" s="13">
        <v>977</v>
      </c>
      <c r="B980" s="37">
        <v>7026580.9190954315</v>
      </c>
    </row>
    <row r="981" spans="1:2">
      <c r="A981" s="13">
        <v>978</v>
      </c>
      <c r="B981" s="37">
        <v>7034820.9158299509</v>
      </c>
    </row>
    <row r="982" spans="1:2">
      <c r="A982" s="13">
        <v>979</v>
      </c>
      <c r="B982" s="37">
        <v>9768973.906369213</v>
      </c>
    </row>
    <row r="983" spans="1:2">
      <c r="A983" s="13">
        <v>980</v>
      </c>
      <c r="B983" s="37">
        <v>5433514.8837549975</v>
      </c>
    </row>
    <row r="984" spans="1:2">
      <c r="A984" s="13">
        <v>981</v>
      </c>
      <c r="B984" s="37">
        <v>5407268.9682302317</v>
      </c>
    </row>
    <row r="985" spans="1:2">
      <c r="A985" s="13">
        <v>982</v>
      </c>
      <c r="B985" s="37">
        <v>3873714.0204168828</v>
      </c>
    </row>
    <row r="986" spans="1:2">
      <c r="A986" s="13">
        <v>983</v>
      </c>
      <c r="B986" s="37">
        <v>435193.90160832542</v>
      </c>
    </row>
    <row r="987" spans="1:2">
      <c r="A987" s="13">
        <v>984</v>
      </c>
      <c r="B987" s="37">
        <v>8495741.8183538318</v>
      </c>
    </row>
    <row r="988" spans="1:2">
      <c r="A988" s="13">
        <v>985</v>
      </c>
      <c r="B988" s="37">
        <v>5193639.4232612075</v>
      </c>
    </row>
    <row r="989" spans="1:2">
      <c r="A989" s="13">
        <v>986</v>
      </c>
      <c r="B989" s="37">
        <v>5114901.6766869109</v>
      </c>
    </row>
    <row r="990" spans="1:2">
      <c r="A990" s="13">
        <v>987</v>
      </c>
      <c r="B990" s="37">
        <v>2352976.8453016756</v>
      </c>
    </row>
    <row r="991" spans="1:2">
      <c r="A991" s="13">
        <v>988</v>
      </c>
      <c r="B991" s="37">
        <v>3497115.651142918</v>
      </c>
    </row>
    <row r="992" spans="1:2">
      <c r="A992" s="13">
        <v>989</v>
      </c>
      <c r="B992" s="37">
        <v>4901882.5018463703</v>
      </c>
    </row>
    <row r="993" spans="1:2">
      <c r="A993" s="13">
        <v>990</v>
      </c>
      <c r="B993" s="37">
        <v>936612.96215704829</v>
      </c>
    </row>
    <row r="994" spans="1:2">
      <c r="A994" s="13">
        <v>991</v>
      </c>
      <c r="B994" s="37">
        <v>2802209.2598651084</v>
      </c>
    </row>
    <row r="995" spans="1:2">
      <c r="A995" s="13">
        <v>992</v>
      </c>
      <c r="B995" s="37">
        <v>141911.05487228004</v>
      </c>
    </row>
    <row r="996" spans="1:2">
      <c r="A996" s="13">
        <v>993</v>
      </c>
      <c r="B996" s="37">
        <v>5774406.6005127113</v>
      </c>
    </row>
    <row r="997" spans="1:2">
      <c r="A997" s="13">
        <v>994</v>
      </c>
      <c r="B997" s="37">
        <v>1541794.9445478683</v>
      </c>
    </row>
    <row r="998" spans="1:2">
      <c r="A998" s="13">
        <v>995</v>
      </c>
      <c r="B998" s="37">
        <v>4384288.6328928499</v>
      </c>
    </row>
    <row r="999" spans="1:2">
      <c r="A999" s="13">
        <v>996</v>
      </c>
      <c r="B999" s="37">
        <v>6003295.3986938074</v>
      </c>
    </row>
    <row r="1000" spans="1:2">
      <c r="A1000" s="13">
        <v>997</v>
      </c>
      <c r="B1000" s="37">
        <v>3964659.1695608385</v>
      </c>
    </row>
    <row r="1001" spans="1:2">
      <c r="A1001" s="13">
        <v>998</v>
      </c>
      <c r="B1001" s="37">
        <v>6854761.7279274883</v>
      </c>
    </row>
    <row r="1002" spans="1:2">
      <c r="A1002" s="13">
        <v>999</v>
      </c>
      <c r="B1002" s="37">
        <v>7174595.675252541</v>
      </c>
    </row>
    <row r="1003" spans="1:2">
      <c r="A1003" s="13">
        <v>1000</v>
      </c>
      <c r="B1003" s="37">
        <v>6309396.0181279946</v>
      </c>
    </row>
    <row r="1004" spans="1:2">
      <c r="B1004" s="38">
        <f>SUM(B4:B1003)</f>
        <v>5056570739.8032465</v>
      </c>
    </row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 xml:space="preserve">&amp;L&amp;"Arial,Corsivo"&amp;8&amp;F&amp;R&amp;"Arial,Corsivo"&amp;8Foglio di lavoro :&amp;A </oddHeader>
    <oddFooter>&amp;L&amp;"Arial,Corsivo"&amp;8Vademecum per le attività di controllo di II livello - 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2"/>
  <dimension ref="B1:J42"/>
  <sheetViews>
    <sheetView showGridLines="0" view="pageBreakPreview" zoomScale="86" zoomScaleNormal="100" zoomScaleSheetLayoutView="86" workbookViewId="0">
      <selection activeCell="E15" sqref="E15"/>
    </sheetView>
  </sheetViews>
  <sheetFormatPr defaultRowHeight="12.75"/>
  <cols>
    <col min="1" max="1" width="9.140625" style="55"/>
    <col min="2" max="2" width="6.5703125" style="55" customWidth="1"/>
    <col min="3" max="3" width="18.85546875" style="55" customWidth="1"/>
    <col min="4" max="4" width="16.85546875" style="55" customWidth="1"/>
    <col min="5" max="5" width="14.5703125" style="55" customWidth="1"/>
    <col min="6" max="6" width="11.85546875" style="55" customWidth="1"/>
    <col min="7" max="7" width="19.28515625" style="55" bestFit="1" customWidth="1"/>
    <col min="8" max="8" width="36.28515625" style="55" bestFit="1" customWidth="1"/>
    <col min="9" max="9" width="9.140625" style="55"/>
    <col min="10" max="10" width="15.28515625" style="55" bestFit="1" customWidth="1"/>
    <col min="11" max="16384" width="9.140625" style="55"/>
  </cols>
  <sheetData>
    <row r="1" spans="2:10">
      <c r="B1" s="56"/>
    </row>
    <row r="2" spans="2:10" ht="51" customHeight="1">
      <c r="B2" s="57" t="s">
        <v>1</v>
      </c>
      <c r="C2" s="58" t="s">
        <v>48</v>
      </c>
      <c r="D2" s="58" t="s">
        <v>49</v>
      </c>
      <c r="E2" s="58" t="s">
        <v>0</v>
      </c>
      <c r="F2" s="58" t="s">
        <v>4</v>
      </c>
      <c r="G2" s="58" t="s">
        <v>5</v>
      </c>
      <c r="H2" s="58" t="s">
        <v>2</v>
      </c>
    </row>
    <row r="3" spans="2:10">
      <c r="B3" s="59">
        <v>4</v>
      </c>
      <c r="C3" s="60">
        <v>8991057.177617725</v>
      </c>
      <c r="D3" s="60">
        <v>8991057.177617725</v>
      </c>
      <c r="E3" s="61">
        <f>C3-D3</f>
        <v>0</v>
      </c>
      <c r="F3" s="62">
        <f>E33/30</f>
        <v>447319.99274842575</v>
      </c>
      <c r="G3" s="62">
        <f>(E3-F3)</f>
        <v>-447319.99274842575</v>
      </c>
      <c r="H3" s="63">
        <f>POWER(G3,2)</f>
        <v>200095175912.45166</v>
      </c>
    </row>
    <row r="4" spans="2:10">
      <c r="B4" s="59">
        <v>5</v>
      </c>
      <c r="C4" s="60">
        <v>8846094.2721030302</v>
      </c>
      <c r="D4" s="60">
        <v>8846094.2721030302</v>
      </c>
      <c r="E4" s="61">
        <f t="shared" ref="E4:E32" si="0">C4-D4</f>
        <v>0</v>
      </c>
      <c r="F4" s="62">
        <f>$F$3</f>
        <v>447319.99274842575</v>
      </c>
      <c r="G4" s="62">
        <f>(E4-F4)</f>
        <v>-447319.99274842575</v>
      </c>
      <c r="H4" s="63">
        <f t="shared" ref="H4:H32" si="1">POWER(G4,2)</f>
        <v>200095175912.45166</v>
      </c>
    </row>
    <row r="5" spans="2:10">
      <c r="B5" s="59">
        <v>6</v>
      </c>
      <c r="C5" s="60">
        <v>9584642.1275673695</v>
      </c>
      <c r="D5" s="60">
        <v>9584642.1275673695</v>
      </c>
      <c r="E5" s="61">
        <f t="shared" si="0"/>
        <v>0</v>
      </c>
      <c r="F5" s="62">
        <f t="shared" ref="F5:F32" si="2">$F$3</f>
        <v>447319.99274842575</v>
      </c>
      <c r="G5" s="62">
        <f t="shared" ref="G5:G32" si="3">(E5-F5)</f>
        <v>-447319.99274842575</v>
      </c>
      <c r="H5" s="63">
        <f t="shared" si="1"/>
        <v>200095175912.45166</v>
      </c>
      <c r="J5" s="64"/>
    </row>
    <row r="6" spans="2:10">
      <c r="B6" s="59">
        <v>7</v>
      </c>
      <c r="C6" s="60">
        <v>144962.90551469466</v>
      </c>
      <c r="D6" s="60">
        <v>144962.90551469466</v>
      </c>
      <c r="E6" s="61">
        <f t="shared" si="0"/>
        <v>0</v>
      </c>
      <c r="F6" s="62">
        <f t="shared" si="2"/>
        <v>447319.99274842575</v>
      </c>
      <c r="G6" s="62">
        <f t="shared" si="3"/>
        <v>-447319.99274842575</v>
      </c>
      <c r="H6" s="63">
        <f t="shared" si="1"/>
        <v>200095175912.45166</v>
      </c>
    </row>
    <row r="7" spans="2:10">
      <c r="B7" s="59">
        <v>8</v>
      </c>
      <c r="C7" s="60">
        <v>4074220.6076235236</v>
      </c>
      <c r="D7" s="60">
        <f>C7*95%</f>
        <v>3870509.5772423474</v>
      </c>
      <c r="E7" s="61">
        <f t="shared" si="0"/>
        <v>203711.03038117616</v>
      </c>
      <c r="F7" s="62">
        <f t="shared" si="2"/>
        <v>447319.99274842575</v>
      </c>
      <c r="G7" s="62">
        <f t="shared" si="3"/>
        <v>-243608.96236724959</v>
      </c>
      <c r="H7" s="63">
        <f t="shared" si="1"/>
        <v>59345326545.648026</v>
      </c>
    </row>
    <row r="8" spans="2:10">
      <c r="B8" s="59">
        <v>9</v>
      </c>
      <c r="C8" s="60">
        <v>8632464.7271340061</v>
      </c>
      <c r="D8" s="60">
        <f t="shared" ref="D8:D9" si="4">C8*95%</f>
        <v>8200841.4907773053</v>
      </c>
      <c r="E8" s="61">
        <f t="shared" si="0"/>
        <v>431623.23635670077</v>
      </c>
      <c r="F8" s="62">
        <f t="shared" si="2"/>
        <v>447319.99274842575</v>
      </c>
      <c r="G8" s="62">
        <f t="shared" si="3"/>
        <v>-15696.756391724979</v>
      </c>
      <c r="H8" s="63">
        <f t="shared" si="1"/>
        <v>246388161.22115898</v>
      </c>
    </row>
    <row r="9" spans="2:10">
      <c r="B9" s="59">
        <v>10</v>
      </c>
      <c r="C9" s="60">
        <v>1385845.3767204811</v>
      </c>
      <c r="D9" s="60">
        <f t="shared" si="4"/>
        <v>1316553.1078844569</v>
      </c>
      <c r="E9" s="61">
        <f t="shared" si="0"/>
        <v>69292.268836024217</v>
      </c>
      <c r="F9" s="62">
        <f t="shared" si="2"/>
        <v>447319.99274842575</v>
      </c>
      <c r="G9" s="62">
        <f t="shared" si="3"/>
        <v>-378027.72391240153</v>
      </c>
      <c r="H9" s="63">
        <f t="shared" si="1"/>
        <v>142904960046.39087</v>
      </c>
    </row>
    <row r="10" spans="2:10">
      <c r="B10" s="59">
        <v>11</v>
      </c>
      <c r="C10" s="60">
        <v>2450330.8807947021</v>
      </c>
      <c r="D10" s="60">
        <f>C10*80%</f>
        <v>1960264.7046357617</v>
      </c>
      <c r="E10" s="61">
        <f t="shared" si="0"/>
        <v>490066.17615894042</v>
      </c>
      <c r="F10" s="62">
        <f t="shared" si="2"/>
        <v>447319.99274842575</v>
      </c>
      <c r="G10" s="62">
        <f t="shared" si="3"/>
        <v>42746.18341051467</v>
      </c>
      <c r="H10" s="63">
        <f t="shared" si="1"/>
        <v>1827236196.1653595</v>
      </c>
    </row>
    <row r="11" spans="2:10">
      <c r="B11" s="59">
        <v>12</v>
      </c>
      <c r="C11" s="60">
        <v>454725.74571977905</v>
      </c>
      <c r="D11" s="60">
        <f t="shared" ref="D11:D12" si="5">C11*90%</f>
        <v>409253.17114780116</v>
      </c>
      <c r="E11" s="61">
        <f t="shared" si="0"/>
        <v>45472.574571977893</v>
      </c>
      <c r="F11" s="62">
        <f t="shared" si="2"/>
        <v>447319.99274842575</v>
      </c>
      <c r="G11" s="62">
        <f t="shared" si="3"/>
        <v>-401847.41817644786</v>
      </c>
      <c r="H11" s="63">
        <f t="shared" si="1"/>
        <v>161481347495.07697</v>
      </c>
    </row>
    <row r="12" spans="2:10">
      <c r="B12" s="59">
        <v>13</v>
      </c>
      <c r="C12" s="60">
        <v>323801.35316019168</v>
      </c>
      <c r="D12" s="60">
        <f t="shared" si="5"/>
        <v>291421.2178441725</v>
      </c>
      <c r="E12" s="61">
        <f t="shared" si="0"/>
        <v>32380.135316019179</v>
      </c>
      <c r="F12" s="62">
        <f t="shared" si="2"/>
        <v>447319.99274842575</v>
      </c>
      <c r="G12" s="62">
        <f t="shared" si="3"/>
        <v>-414939.85743240657</v>
      </c>
      <c r="H12" s="63">
        <f t="shared" si="1"/>
        <v>172175085286.02588</v>
      </c>
    </row>
    <row r="13" spans="2:10">
      <c r="B13" s="59">
        <v>14</v>
      </c>
      <c r="C13" s="60">
        <v>1641285.275490585</v>
      </c>
      <c r="D13" s="60">
        <f>C13*90%</f>
        <v>1477156.7479415266</v>
      </c>
      <c r="E13" s="61">
        <f t="shared" si="0"/>
        <v>164128.52754905843</v>
      </c>
      <c r="F13" s="62">
        <f t="shared" si="2"/>
        <v>447319.99274842575</v>
      </c>
      <c r="G13" s="62">
        <f t="shared" si="3"/>
        <v>-283191.46519936732</v>
      </c>
      <c r="H13" s="63">
        <f t="shared" si="1"/>
        <v>80197405961.764465</v>
      </c>
    </row>
    <row r="14" spans="2:10">
      <c r="B14" s="59">
        <v>29</v>
      </c>
      <c r="C14" s="60">
        <v>9912410.8865626995</v>
      </c>
      <c r="D14" s="60">
        <f t="shared" ref="D14:D31" si="6">C14*90%</f>
        <v>8921169.7979064304</v>
      </c>
      <c r="E14" s="61">
        <f t="shared" si="0"/>
        <v>991241.08865626901</v>
      </c>
      <c r="F14" s="62">
        <f t="shared" si="2"/>
        <v>447319.99274842575</v>
      </c>
      <c r="G14" s="62">
        <f t="shared" si="3"/>
        <v>543921.09590784321</v>
      </c>
      <c r="H14" s="63">
        <f t="shared" si="1"/>
        <v>295850158573.58917</v>
      </c>
    </row>
    <row r="15" spans="2:10">
      <c r="B15" s="59">
        <v>30</v>
      </c>
      <c r="C15" s="60">
        <v>2562638.9844355602</v>
      </c>
      <c r="D15" s="60">
        <f t="shared" si="6"/>
        <v>2306375.0859920043</v>
      </c>
      <c r="E15" s="61">
        <f t="shared" si="0"/>
        <v>256263.89844355593</v>
      </c>
      <c r="F15" s="62">
        <f t="shared" si="2"/>
        <v>447319.99274842575</v>
      </c>
      <c r="G15" s="62">
        <f t="shared" si="3"/>
        <v>-191056.09430486982</v>
      </c>
      <c r="H15" s="63">
        <f t="shared" si="1"/>
        <v>36502431171.031311</v>
      </c>
    </row>
    <row r="16" spans="2:10">
      <c r="B16" s="59">
        <v>31</v>
      </c>
      <c r="C16" s="60">
        <v>9516891.0433057658</v>
      </c>
      <c r="D16" s="60">
        <f t="shared" si="6"/>
        <v>8565201.9389751889</v>
      </c>
      <c r="E16" s="61">
        <f t="shared" si="0"/>
        <v>951689.10433057696</v>
      </c>
      <c r="F16" s="62">
        <f t="shared" si="2"/>
        <v>447319.99274842575</v>
      </c>
      <c r="G16" s="62">
        <f t="shared" si="3"/>
        <v>504369.11158215121</v>
      </c>
      <c r="H16" s="63">
        <f t="shared" si="1"/>
        <v>254388200718.16849</v>
      </c>
    </row>
    <row r="17" spans="2:8">
      <c r="B17" s="59">
        <v>32</v>
      </c>
      <c r="C17" s="60">
        <v>534379.0474868007</v>
      </c>
      <c r="D17" s="60">
        <f t="shared" si="6"/>
        <v>480941.14273812063</v>
      </c>
      <c r="E17" s="61">
        <f t="shared" si="0"/>
        <v>53437.90474868007</v>
      </c>
      <c r="F17" s="62">
        <f t="shared" si="2"/>
        <v>447319.99274842575</v>
      </c>
      <c r="G17" s="62">
        <f t="shared" si="3"/>
        <v>-393882.08799974568</v>
      </c>
      <c r="H17" s="63">
        <f t="shared" si="1"/>
        <v>155143099247.0394</v>
      </c>
    </row>
    <row r="18" spans="2:8">
      <c r="B18" s="59">
        <v>33</v>
      </c>
      <c r="C18" s="60">
        <v>7050385.3541062651</v>
      </c>
      <c r="D18" s="60">
        <f t="shared" si="6"/>
        <v>6345346.8186956383</v>
      </c>
      <c r="E18" s="61">
        <f t="shared" si="0"/>
        <v>705038.53541062679</v>
      </c>
      <c r="F18" s="62">
        <f t="shared" si="2"/>
        <v>447319.99274842575</v>
      </c>
      <c r="G18" s="62">
        <f t="shared" si="3"/>
        <v>257718.54266220104</v>
      </c>
      <c r="H18" s="63">
        <f t="shared" si="1"/>
        <v>66418847231.928741</v>
      </c>
    </row>
    <row r="19" spans="2:8">
      <c r="B19" s="59">
        <v>34</v>
      </c>
      <c r="C19" s="60">
        <v>8165226.3937803274</v>
      </c>
      <c r="D19" s="60">
        <f t="shared" si="6"/>
        <v>7348703.7544022948</v>
      </c>
      <c r="E19" s="61">
        <f t="shared" si="0"/>
        <v>816522.63937803265</v>
      </c>
      <c r="F19" s="62">
        <f t="shared" si="2"/>
        <v>447319.99274842575</v>
      </c>
      <c r="G19" s="62">
        <f t="shared" si="3"/>
        <v>369202.6466296069</v>
      </c>
      <c r="H19" s="63">
        <f t="shared" si="1"/>
        <v>136310594278.30638</v>
      </c>
    </row>
    <row r="20" spans="2:8">
      <c r="B20" s="59">
        <v>35</v>
      </c>
      <c r="C20" s="60">
        <v>9725027.257118443</v>
      </c>
      <c r="D20" s="60">
        <f>C20*80%</f>
        <v>7780021.8056947552</v>
      </c>
      <c r="E20" s="61">
        <f t="shared" si="0"/>
        <v>1945005.4514236879</v>
      </c>
      <c r="F20" s="62">
        <f t="shared" si="2"/>
        <v>447319.99274842575</v>
      </c>
      <c r="G20" s="62">
        <f t="shared" si="3"/>
        <v>1497685.4586752621</v>
      </c>
      <c r="H20" s="63">
        <f t="shared" si="1"/>
        <v>2243061733127.3301</v>
      </c>
    </row>
    <row r="21" spans="2:8">
      <c r="B21" s="59">
        <v>49</v>
      </c>
      <c r="C21" s="60">
        <v>407116.8756981109</v>
      </c>
      <c r="D21" s="60">
        <f>C21*80%</f>
        <v>325693.50055848877</v>
      </c>
      <c r="E21" s="61">
        <f t="shared" si="0"/>
        <v>81423.375139622134</v>
      </c>
      <c r="F21" s="62">
        <f t="shared" si="2"/>
        <v>447319.99274842575</v>
      </c>
      <c r="G21" s="62">
        <f t="shared" si="3"/>
        <v>-365896.61760880362</v>
      </c>
      <c r="H21" s="63">
        <f t="shared" si="1"/>
        <v>133880334777.56305</v>
      </c>
    </row>
    <row r="22" spans="2:8">
      <c r="B22" s="59">
        <v>50</v>
      </c>
      <c r="C22" s="60">
        <v>2307199.085665456</v>
      </c>
      <c r="D22" s="60">
        <f>C22*80%</f>
        <v>1845759.2685323649</v>
      </c>
      <c r="E22" s="61">
        <f t="shared" si="0"/>
        <v>461439.81713309116</v>
      </c>
      <c r="F22" s="62">
        <f t="shared" si="2"/>
        <v>447319.99274842575</v>
      </c>
      <c r="G22" s="62">
        <f t="shared" si="3"/>
        <v>14119.824384665408</v>
      </c>
      <c r="H22" s="63">
        <f t="shared" si="1"/>
        <v>199369440.65379184</v>
      </c>
    </row>
    <row r="23" spans="2:8">
      <c r="B23" s="59">
        <v>51</v>
      </c>
      <c r="C23" s="60">
        <v>49745.165471358378</v>
      </c>
      <c r="D23" s="60">
        <f>C23*80%</f>
        <v>39796.132377086702</v>
      </c>
      <c r="E23" s="61">
        <f t="shared" si="0"/>
        <v>9949.0330942716755</v>
      </c>
      <c r="F23" s="62">
        <f t="shared" si="2"/>
        <v>447319.99274842575</v>
      </c>
      <c r="G23" s="62">
        <f t="shared" si="3"/>
        <v>-437370.95965415408</v>
      </c>
      <c r="H23" s="63">
        <f t="shared" si="1"/>
        <v>191293356348.79568</v>
      </c>
    </row>
    <row r="24" spans="2:8">
      <c r="B24" s="59">
        <v>52</v>
      </c>
      <c r="C24" s="60">
        <v>9261451.1445356607</v>
      </c>
      <c r="D24" s="60">
        <f>C24*80%</f>
        <v>7409160.9156285292</v>
      </c>
      <c r="E24" s="61">
        <f t="shared" si="0"/>
        <v>1852290.2289071316</v>
      </c>
      <c r="F24" s="62">
        <f t="shared" si="2"/>
        <v>447319.99274842575</v>
      </c>
      <c r="G24" s="62">
        <f t="shared" si="3"/>
        <v>1404970.2361587058</v>
      </c>
      <c r="H24" s="63">
        <f t="shared" si="1"/>
        <v>1973941364491.8496</v>
      </c>
    </row>
    <row r="25" spans="2:8">
      <c r="B25" s="59">
        <v>53</v>
      </c>
      <c r="C25" s="60">
        <v>1003143.306161687</v>
      </c>
      <c r="D25" s="60">
        <f t="shared" si="6"/>
        <v>902828.97554551833</v>
      </c>
      <c r="E25" s="61">
        <f t="shared" si="0"/>
        <v>100314.33061616868</v>
      </c>
      <c r="F25" s="62">
        <f t="shared" si="2"/>
        <v>447319.99274842575</v>
      </c>
      <c r="G25" s="62">
        <f t="shared" si="3"/>
        <v>-347005.66213225707</v>
      </c>
      <c r="H25" s="63">
        <f t="shared" si="1"/>
        <v>120412929551.84615</v>
      </c>
    </row>
    <row r="26" spans="2:8">
      <c r="B26" s="59">
        <v>54</v>
      </c>
      <c r="C26" s="60">
        <v>2566911.5753349406</v>
      </c>
      <c r="D26" s="60">
        <f>C26*85%</f>
        <v>2181874.8390346994</v>
      </c>
      <c r="E26" s="61">
        <f t="shared" si="0"/>
        <v>385036.7363002412</v>
      </c>
      <c r="F26" s="62">
        <f t="shared" si="2"/>
        <v>447319.99274842575</v>
      </c>
      <c r="G26" s="62">
        <f t="shared" si="3"/>
        <v>-62283.256448184547</v>
      </c>
      <c r="H26" s="63">
        <f t="shared" si="1"/>
        <v>3879204033.7903218</v>
      </c>
    </row>
    <row r="27" spans="2:8">
      <c r="B27" s="59">
        <v>55</v>
      </c>
      <c r="C27" s="60">
        <v>7756888.7778252512</v>
      </c>
      <c r="D27" s="60">
        <f t="shared" si="6"/>
        <v>6981199.9000427267</v>
      </c>
      <c r="E27" s="61">
        <f t="shared" si="0"/>
        <v>775688.87778252456</v>
      </c>
      <c r="F27" s="62">
        <f t="shared" si="2"/>
        <v>447319.99274842575</v>
      </c>
      <c r="G27" s="62">
        <f t="shared" si="3"/>
        <v>328368.88503409881</v>
      </c>
      <c r="H27" s="63">
        <f t="shared" si="1"/>
        <v>107826124658.5372</v>
      </c>
    </row>
    <row r="28" spans="2:8">
      <c r="B28" s="59">
        <v>70</v>
      </c>
      <c r="C28" s="60">
        <v>6869410.6110110786</v>
      </c>
      <c r="D28" s="60">
        <f>C28*95%</f>
        <v>6525940.0804605242</v>
      </c>
      <c r="E28" s="61">
        <f t="shared" si="0"/>
        <v>343470.53055055439</v>
      </c>
      <c r="F28" s="62">
        <f t="shared" si="2"/>
        <v>447319.99274842575</v>
      </c>
      <c r="G28" s="62">
        <f t="shared" si="3"/>
        <v>-103849.46219787135</v>
      </c>
      <c r="H28" s="63">
        <f t="shared" si="1"/>
        <v>10784710798.787111</v>
      </c>
    </row>
    <row r="29" spans="2:8">
      <c r="B29" s="59">
        <v>71</v>
      </c>
      <c r="C29" s="60">
        <v>5287941.6081118202</v>
      </c>
      <c r="D29" s="60">
        <v>4898386</v>
      </c>
      <c r="E29" s="61">
        <f>C29-D29</f>
        <v>389555.60811182018</v>
      </c>
      <c r="F29" s="62">
        <f t="shared" si="2"/>
        <v>447319.99274842575</v>
      </c>
      <c r="G29" s="62">
        <f t="shared" si="3"/>
        <v>-57764.384636605566</v>
      </c>
      <c r="H29" s="63">
        <f t="shared" si="1"/>
        <v>3336724132.445713</v>
      </c>
    </row>
    <row r="30" spans="2:8">
      <c r="B30" s="59">
        <v>72</v>
      </c>
      <c r="C30" s="60">
        <v>7966856.1020233771</v>
      </c>
      <c r="D30" s="89">
        <f>C30*90%</f>
        <v>7170170.4918210395</v>
      </c>
      <c r="E30" s="61">
        <f t="shared" si="0"/>
        <v>796685.61020233762</v>
      </c>
      <c r="F30" s="62">
        <f t="shared" si="2"/>
        <v>447319.99274842575</v>
      </c>
      <c r="G30" s="62">
        <f t="shared" si="3"/>
        <v>349365.61745391187</v>
      </c>
      <c r="H30" s="63">
        <f t="shared" si="1"/>
        <v>122056334658.95309</v>
      </c>
    </row>
    <row r="31" spans="2:8">
      <c r="B31" s="59">
        <v>73</v>
      </c>
      <c r="C31" s="60">
        <v>8056580.5109103676</v>
      </c>
      <c r="D31" s="60">
        <f t="shared" si="6"/>
        <v>7250922.4598193308</v>
      </c>
      <c r="E31" s="61">
        <f t="shared" si="0"/>
        <v>805658.05109103676</v>
      </c>
      <c r="F31" s="62">
        <f t="shared" si="2"/>
        <v>447319.99274842575</v>
      </c>
      <c r="G31" s="62">
        <f t="shared" si="3"/>
        <v>358338.05834261101</v>
      </c>
      <c r="H31" s="63">
        <f t="shared" si="1"/>
        <v>128406164056.75249</v>
      </c>
    </row>
    <row r="32" spans="2:8">
      <c r="B32" s="59">
        <v>74</v>
      </c>
      <c r="C32" s="60">
        <v>2622150.0719626453</v>
      </c>
      <c r="D32" s="60">
        <v>2359935.06</v>
      </c>
      <c r="E32" s="61">
        <f t="shared" si="0"/>
        <v>262215.01196264522</v>
      </c>
      <c r="F32" s="62">
        <f t="shared" si="2"/>
        <v>447319.99274842575</v>
      </c>
      <c r="G32" s="62">
        <f t="shared" si="3"/>
        <v>-185104.98078578053</v>
      </c>
      <c r="H32" s="63">
        <f t="shared" si="1"/>
        <v>34263853911.704178</v>
      </c>
    </row>
    <row r="33" spans="3:8" s="56" customFormat="1">
      <c r="C33" s="65">
        <f>SUM(C3:C32)</f>
        <v>148151784.25095367</v>
      </c>
      <c r="E33" s="65">
        <f>SUM(E3:E32)</f>
        <v>13419599.782452773</v>
      </c>
      <c r="H33" s="66">
        <f>SUM(H3:H32)</f>
        <v>7436513988551.1699</v>
      </c>
    </row>
    <row r="34" spans="3:8">
      <c r="H34" s="67">
        <f>H33/29</f>
        <v>256431516846.59207</v>
      </c>
    </row>
    <row r="35" spans="3:8" ht="33.75" customHeight="1">
      <c r="G35" s="68" t="s">
        <v>7</v>
      </c>
      <c r="H35" s="90">
        <f>SQRT(H34)</f>
        <v>506390.6761055066</v>
      </c>
    </row>
    <row r="42" spans="3:8">
      <c r="C42" s="64"/>
    </row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scale="77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"/>
  <dimension ref="B10:C11"/>
  <sheetViews>
    <sheetView showGridLines="0" zoomScaleNormal="100" workbookViewId="0">
      <selection activeCell="C11" sqref="C11"/>
    </sheetView>
  </sheetViews>
  <sheetFormatPr defaultRowHeight="14.25"/>
  <cols>
    <col min="1" max="2" width="9.140625" style="11"/>
    <col min="3" max="3" width="16.85546875" style="11" bestFit="1" customWidth="1"/>
    <col min="4" max="16384" width="9.140625" style="11"/>
  </cols>
  <sheetData>
    <row r="10" spans="2:3">
      <c r="B10" s="11" t="s">
        <v>9</v>
      </c>
      <c r="C10" s="12">
        <f>2%*Popolazione!B1004</f>
        <v>101131414.79606493</v>
      </c>
    </row>
    <row r="11" spans="2:3">
      <c r="B11" s="11" t="s">
        <v>6</v>
      </c>
      <c r="C11" s="43">
        <f>C10/2</f>
        <v>50565707.398032464</v>
      </c>
    </row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4"/>
  <dimension ref="B1:D13"/>
  <sheetViews>
    <sheetView showGridLines="0" zoomScaleNormal="100" workbookViewId="0">
      <selection activeCell="E10" sqref="E10"/>
    </sheetView>
  </sheetViews>
  <sheetFormatPr defaultRowHeight="15"/>
  <cols>
    <col min="1" max="1" width="14" customWidth="1"/>
    <col min="2" max="2" width="19.7109375" bestFit="1" customWidth="1"/>
    <col min="3" max="3" width="14.28515625" bestFit="1" customWidth="1"/>
    <col min="4" max="4" width="5.42578125" hidden="1" customWidth="1"/>
  </cols>
  <sheetData>
    <row r="1" spans="2:4" s="1" customFormat="1"/>
    <row r="2" spans="2:4" s="1" customFormat="1"/>
    <row r="4" spans="2:4">
      <c r="B4" s="1"/>
      <c r="C4" s="7"/>
    </row>
    <row r="5" spans="2:4">
      <c r="B5" s="8" t="s">
        <v>8</v>
      </c>
      <c r="C5" s="8">
        <v>1000</v>
      </c>
      <c r="D5" s="8"/>
    </row>
    <row r="6" spans="2:4">
      <c r="B6" s="8" t="s">
        <v>6</v>
      </c>
      <c r="C6" s="10">
        <f>'tolleranza dell''errore'!C11</f>
        <v>50565707.398032464</v>
      </c>
      <c r="D6" s="8"/>
    </row>
    <row r="7" spans="2:4">
      <c r="B7" s="8" t="s">
        <v>10</v>
      </c>
      <c r="C7" s="6">
        <v>1.64</v>
      </c>
      <c r="D7" s="8"/>
    </row>
    <row r="8" spans="2:4">
      <c r="B8" s="8" t="s">
        <v>11</v>
      </c>
      <c r="C8" s="10">
        <f>'campione pilota'!$H$35</f>
        <v>506390.6761055066</v>
      </c>
      <c r="D8" s="8"/>
    </row>
    <row r="9" spans="2:4" ht="30">
      <c r="B9" s="44" t="s">
        <v>45</v>
      </c>
      <c r="C9" s="6">
        <f>ROUND(D9,0)</f>
        <v>270</v>
      </c>
      <c r="D9" s="30">
        <f>POWER((C5*C7*C8)/C6,2)</f>
        <v>269.74097495376554</v>
      </c>
    </row>
    <row r="10" spans="2:4">
      <c r="B10" s="1"/>
    </row>
    <row r="11" spans="2:4">
      <c r="B11" s="1"/>
      <c r="C11" s="4"/>
    </row>
    <row r="12" spans="2:4">
      <c r="C12" s="4"/>
    </row>
    <row r="13" spans="2:4">
      <c r="C13" s="3"/>
    </row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11"/>
  <dimension ref="B2:H275"/>
  <sheetViews>
    <sheetView showGridLines="0" topLeftCell="B260" zoomScaleNormal="100" workbookViewId="0">
      <selection activeCell="H275" sqref="H275"/>
    </sheetView>
  </sheetViews>
  <sheetFormatPr defaultRowHeight="15"/>
  <cols>
    <col min="1" max="1" width="4.42578125" style="1" customWidth="1"/>
    <col min="2" max="2" width="15.5703125" style="1" bestFit="1" customWidth="1"/>
    <col min="3" max="3" width="23.7109375" style="1" bestFit="1" customWidth="1"/>
    <col min="4" max="4" width="17.5703125" style="1" bestFit="1" customWidth="1"/>
    <col min="5" max="5" width="16" style="1" bestFit="1" customWidth="1"/>
    <col min="6" max="6" width="14.42578125" style="1" bestFit="1" customWidth="1"/>
    <col min="7" max="7" width="21.28515625" style="1" customWidth="1"/>
    <col min="8" max="8" width="28.28515625" style="1" bestFit="1" customWidth="1"/>
    <col min="9" max="16384" width="9.140625" style="1"/>
  </cols>
  <sheetData>
    <row r="2" spans="2:8" ht="60.75" customHeight="1">
      <c r="B2" s="5" t="s">
        <v>1</v>
      </c>
      <c r="C2" s="2" t="s">
        <v>47</v>
      </c>
      <c r="D2" s="2" t="s">
        <v>3</v>
      </c>
      <c r="E2" s="2" t="s">
        <v>0</v>
      </c>
      <c r="F2" s="2" t="s">
        <v>4</v>
      </c>
      <c r="G2" s="2" t="s">
        <v>5</v>
      </c>
      <c r="H2" s="2" t="s">
        <v>2</v>
      </c>
    </row>
    <row r="3" spans="2:8">
      <c r="B3" s="14">
        <v>9</v>
      </c>
      <c r="C3" s="15">
        <v>8632464.7271340061</v>
      </c>
      <c r="D3" s="21">
        <v>8632464.7271340061</v>
      </c>
      <c r="E3" s="17">
        <f>C3-D3</f>
        <v>0</v>
      </c>
      <c r="F3" s="17">
        <f>E273/270</f>
        <v>368542.94771953276</v>
      </c>
      <c r="G3" s="17">
        <f>E3-F3</f>
        <v>-368542.94771953276</v>
      </c>
      <c r="H3" s="17">
        <f>POWER(G3,2)</f>
        <v>135823904313.80226</v>
      </c>
    </row>
    <row r="4" spans="2:8">
      <c r="B4" s="14">
        <v>14</v>
      </c>
      <c r="C4" s="15">
        <v>1641285.275490585</v>
      </c>
      <c r="D4" s="21">
        <v>1641285.275490585</v>
      </c>
      <c r="E4" s="17">
        <f t="shared" ref="E4:E67" si="0">C4-D4</f>
        <v>0</v>
      </c>
      <c r="F4" s="17">
        <f>F$3</f>
        <v>368542.94771953276</v>
      </c>
      <c r="G4" s="17">
        <f t="shared" ref="G4:G67" si="1">E4-F4</f>
        <v>-368542.94771953276</v>
      </c>
      <c r="H4" s="17">
        <f t="shared" ref="H4:H67" si="2">POWER(G4,2)</f>
        <v>135823904313.80226</v>
      </c>
    </row>
    <row r="5" spans="2:8">
      <c r="B5" s="8">
        <v>20</v>
      </c>
      <c r="C5" s="9">
        <v>3573717.1022675252</v>
      </c>
      <c r="D5" s="22">
        <v>3573717.1022675252</v>
      </c>
      <c r="E5" s="17">
        <f t="shared" si="0"/>
        <v>0</v>
      </c>
      <c r="F5" s="17">
        <f t="shared" ref="F5:F68" si="3">F$3</f>
        <v>368542.94771953276</v>
      </c>
      <c r="G5" s="17">
        <f t="shared" si="1"/>
        <v>-368542.94771953276</v>
      </c>
      <c r="H5" s="17">
        <f t="shared" si="2"/>
        <v>135823904313.80226</v>
      </c>
    </row>
    <row r="6" spans="2:8">
      <c r="B6" s="8">
        <v>23</v>
      </c>
      <c r="C6" s="9">
        <v>9103060.0961943418</v>
      </c>
      <c r="D6" s="22">
        <v>9103060.0961943418</v>
      </c>
      <c r="E6" s="17">
        <f t="shared" si="0"/>
        <v>0</v>
      </c>
      <c r="F6" s="17">
        <f t="shared" si="3"/>
        <v>368542.94771953276</v>
      </c>
      <c r="G6" s="17">
        <f t="shared" si="1"/>
        <v>-368542.94771953276</v>
      </c>
      <c r="H6" s="17">
        <f t="shared" si="2"/>
        <v>135823904313.80226</v>
      </c>
    </row>
    <row r="7" spans="2:8">
      <c r="B7" s="8">
        <v>24</v>
      </c>
      <c r="C7" s="9">
        <v>4660175.9309671316</v>
      </c>
      <c r="D7" s="22">
        <v>4660175.9309671316</v>
      </c>
      <c r="E7" s="17">
        <f t="shared" si="0"/>
        <v>0</v>
      </c>
      <c r="F7" s="17">
        <f t="shared" si="3"/>
        <v>368542.94771953276</v>
      </c>
      <c r="G7" s="17">
        <f t="shared" si="1"/>
        <v>-368542.94771953276</v>
      </c>
      <c r="H7" s="17">
        <f t="shared" si="2"/>
        <v>135823904313.80226</v>
      </c>
    </row>
    <row r="8" spans="2:8">
      <c r="B8" s="8">
        <v>26</v>
      </c>
      <c r="C8" s="9">
        <v>3039032.8697164832</v>
      </c>
      <c r="D8" s="22">
        <v>3039032.8697164832</v>
      </c>
      <c r="E8" s="17">
        <f t="shared" si="0"/>
        <v>0</v>
      </c>
      <c r="F8" s="17">
        <f t="shared" si="3"/>
        <v>368542.94771953276</v>
      </c>
      <c r="G8" s="17">
        <f t="shared" si="1"/>
        <v>-368542.94771953276</v>
      </c>
      <c r="H8" s="17">
        <f t="shared" si="2"/>
        <v>135823904313.80226</v>
      </c>
    </row>
    <row r="9" spans="2:8">
      <c r="B9" s="8">
        <v>27</v>
      </c>
      <c r="C9" s="9">
        <v>9757071.6888637953</v>
      </c>
      <c r="D9" s="22">
        <v>9757071.6888637953</v>
      </c>
      <c r="E9" s="17">
        <f t="shared" si="0"/>
        <v>0</v>
      </c>
      <c r="F9" s="17">
        <f t="shared" si="3"/>
        <v>368542.94771953276</v>
      </c>
      <c r="G9" s="17">
        <f t="shared" si="1"/>
        <v>-368542.94771953276</v>
      </c>
      <c r="H9" s="17">
        <f t="shared" si="2"/>
        <v>135823904313.80226</v>
      </c>
    </row>
    <row r="10" spans="2:8">
      <c r="B10" s="8">
        <v>31</v>
      </c>
      <c r="C10" s="9">
        <v>9516891.0433057658</v>
      </c>
      <c r="D10" s="22">
        <v>9516891.0433057658</v>
      </c>
      <c r="E10" s="17">
        <f t="shared" si="0"/>
        <v>0</v>
      </c>
      <c r="F10" s="17">
        <f t="shared" si="3"/>
        <v>368542.94771953276</v>
      </c>
      <c r="G10" s="17">
        <f t="shared" si="1"/>
        <v>-368542.94771953276</v>
      </c>
      <c r="H10" s="17">
        <f t="shared" si="2"/>
        <v>135823904313.80226</v>
      </c>
    </row>
    <row r="11" spans="2:8">
      <c r="B11" s="8">
        <v>36</v>
      </c>
      <c r="C11" s="9">
        <v>4663227.7816095464</v>
      </c>
      <c r="D11" s="22">
        <v>4663227.7816095464</v>
      </c>
      <c r="E11" s="17">
        <f t="shared" si="0"/>
        <v>0</v>
      </c>
      <c r="F11" s="17">
        <f t="shared" si="3"/>
        <v>368542.94771953276</v>
      </c>
      <c r="G11" s="17">
        <f t="shared" si="1"/>
        <v>-368542.94771953276</v>
      </c>
      <c r="H11" s="17">
        <f t="shared" si="2"/>
        <v>135823904313.80226</v>
      </c>
    </row>
    <row r="12" spans="2:8">
      <c r="B12" s="8">
        <v>37</v>
      </c>
      <c r="C12" s="9">
        <v>3002105.4769432661</v>
      </c>
      <c r="D12" s="23">
        <v>1890253</v>
      </c>
      <c r="E12" s="17">
        <f t="shared" si="0"/>
        <v>1111852.4769432661</v>
      </c>
      <c r="F12" s="17">
        <f t="shared" si="3"/>
        <v>368542.94771953276</v>
      </c>
      <c r="G12" s="17">
        <f t="shared" si="1"/>
        <v>743309.52922373335</v>
      </c>
      <c r="H12" s="17">
        <f t="shared" si="2"/>
        <v>552509056234.80811</v>
      </c>
    </row>
    <row r="13" spans="2:8">
      <c r="B13" s="8">
        <v>38</v>
      </c>
      <c r="C13" s="9">
        <v>7502059.2491836296</v>
      </c>
      <c r="D13" s="23">
        <v>6897650</v>
      </c>
      <c r="E13" s="17">
        <f t="shared" si="0"/>
        <v>604409.24918362964</v>
      </c>
      <c r="F13" s="17">
        <f t="shared" si="3"/>
        <v>368542.94771953276</v>
      </c>
      <c r="G13" s="17">
        <f t="shared" si="1"/>
        <v>235866.30146409688</v>
      </c>
      <c r="H13" s="17">
        <f t="shared" si="2"/>
        <v>55632912166.352226</v>
      </c>
    </row>
    <row r="14" spans="2:8">
      <c r="B14" s="8">
        <v>39</v>
      </c>
      <c r="C14" s="9">
        <v>3514816.3848689231</v>
      </c>
      <c r="D14" s="22">
        <v>3514816.3848689231</v>
      </c>
      <c r="E14" s="17">
        <f t="shared" si="0"/>
        <v>0</v>
      </c>
      <c r="F14" s="17">
        <f t="shared" si="3"/>
        <v>368542.94771953276</v>
      </c>
      <c r="G14" s="17">
        <f t="shared" si="1"/>
        <v>-368542.94771953276</v>
      </c>
      <c r="H14" s="17">
        <f t="shared" si="2"/>
        <v>135823904313.80226</v>
      </c>
    </row>
    <row r="15" spans="2:8">
      <c r="B15" s="8">
        <v>44</v>
      </c>
      <c r="C15" s="9">
        <v>3583483.024323252</v>
      </c>
      <c r="D15" s="22">
        <v>3583483.024323252</v>
      </c>
      <c r="E15" s="17">
        <f t="shared" si="0"/>
        <v>0</v>
      </c>
      <c r="F15" s="17">
        <f t="shared" si="3"/>
        <v>368542.94771953276</v>
      </c>
      <c r="G15" s="17">
        <f t="shared" si="1"/>
        <v>-368542.94771953276</v>
      </c>
      <c r="H15" s="17">
        <f t="shared" si="2"/>
        <v>135823904313.80226</v>
      </c>
    </row>
    <row r="16" spans="2:8">
      <c r="B16" s="8">
        <v>49</v>
      </c>
      <c r="C16" s="9">
        <v>407116.8756981109</v>
      </c>
      <c r="D16" s="22">
        <v>407116.8756981109</v>
      </c>
      <c r="E16" s="17">
        <f t="shared" si="0"/>
        <v>0</v>
      </c>
      <c r="F16" s="17">
        <f t="shared" si="3"/>
        <v>368542.94771953276</v>
      </c>
      <c r="G16" s="17">
        <f t="shared" si="1"/>
        <v>-368542.94771953276</v>
      </c>
      <c r="H16" s="17">
        <f t="shared" si="2"/>
        <v>135823904313.80226</v>
      </c>
    </row>
    <row r="17" spans="2:8">
      <c r="B17" s="8">
        <v>50</v>
      </c>
      <c r="C17" s="9">
        <v>2307199.085665456</v>
      </c>
      <c r="D17" s="22">
        <v>2307199.085665456</v>
      </c>
      <c r="E17" s="17">
        <f t="shared" si="0"/>
        <v>0</v>
      </c>
      <c r="F17" s="17">
        <f t="shared" si="3"/>
        <v>368542.94771953276</v>
      </c>
      <c r="G17" s="17">
        <f t="shared" si="1"/>
        <v>-368542.94771953276</v>
      </c>
      <c r="H17" s="17">
        <f t="shared" si="2"/>
        <v>135823904313.80226</v>
      </c>
    </row>
    <row r="18" spans="2:8">
      <c r="B18" s="8">
        <v>52</v>
      </c>
      <c r="C18" s="9">
        <v>9261451.1445356607</v>
      </c>
      <c r="D18" s="23">
        <v>8765870</v>
      </c>
      <c r="E18" s="17">
        <f t="shared" si="0"/>
        <v>495581.14453566074</v>
      </c>
      <c r="F18" s="17">
        <f t="shared" si="3"/>
        <v>368542.94771953276</v>
      </c>
      <c r="G18" s="17">
        <f t="shared" si="1"/>
        <v>127038.19681612798</v>
      </c>
      <c r="H18" s="17">
        <f t="shared" si="2"/>
        <v>16138703450.29327</v>
      </c>
    </row>
    <row r="19" spans="2:8">
      <c r="B19" s="8">
        <v>60</v>
      </c>
      <c r="C19" s="9">
        <v>1322672.0684224982</v>
      </c>
      <c r="D19" s="23">
        <v>1109890</v>
      </c>
      <c r="E19" s="17">
        <f t="shared" si="0"/>
        <v>212782.06842249818</v>
      </c>
      <c r="F19" s="17">
        <f t="shared" si="3"/>
        <v>368542.94771953276</v>
      </c>
      <c r="G19" s="17">
        <f t="shared" si="1"/>
        <v>-155760.87929703458</v>
      </c>
      <c r="H19" s="17">
        <f t="shared" si="2"/>
        <v>24261451519.385376</v>
      </c>
    </row>
    <row r="20" spans="2:8">
      <c r="B20" s="8">
        <v>61</v>
      </c>
      <c r="C20" s="9">
        <v>7561570.3367107147</v>
      </c>
      <c r="D20" s="23">
        <v>6758490</v>
      </c>
      <c r="E20" s="17">
        <f t="shared" si="0"/>
        <v>803080.33671071474</v>
      </c>
      <c r="F20" s="17">
        <f t="shared" si="3"/>
        <v>368542.94771953276</v>
      </c>
      <c r="G20" s="17">
        <f t="shared" si="1"/>
        <v>434537.38899118197</v>
      </c>
      <c r="H20" s="17">
        <f t="shared" si="2"/>
        <v>188822742431.2738</v>
      </c>
    </row>
    <row r="21" spans="2:8">
      <c r="B21" s="8">
        <v>62</v>
      </c>
      <c r="C21" s="9">
        <v>6265144.1838129824</v>
      </c>
      <c r="D21" s="23">
        <v>5469870</v>
      </c>
      <c r="E21" s="17">
        <f t="shared" si="0"/>
        <v>795274.1838129824</v>
      </c>
      <c r="F21" s="17">
        <f t="shared" si="3"/>
        <v>368542.94771953276</v>
      </c>
      <c r="G21" s="17">
        <f t="shared" si="1"/>
        <v>426731.23609344964</v>
      </c>
      <c r="H21" s="17">
        <f t="shared" si="2"/>
        <v>182099547857.84344</v>
      </c>
    </row>
    <row r="22" spans="2:8">
      <c r="B22" s="8">
        <v>64</v>
      </c>
      <c r="C22" s="9">
        <v>4047974.6920987577</v>
      </c>
      <c r="D22" s="9">
        <v>4047974.6920987577</v>
      </c>
      <c r="E22" s="17">
        <f t="shared" si="0"/>
        <v>0</v>
      </c>
      <c r="F22" s="17">
        <f t="shared" si="3"/>
        <v>368542.94771953276</v>
      </c>
      <c r="G22" s="17">
        <f t="shared" si="1"/>
        <v>-368542.94771953276</v>
      </c>
      <c r="H22" s="17">
        <f t="shared" si="2"/>
        <v>135823904313.80226</v>
      </c>
    </row>
    <row r="23" spans="2:8">
      <c r="B23" s="8">
        <v>70</v>
      </c>
      <c r="C23" s="9">
        <v>6869410.6110110786</v>
      </c>
      <c r="D23" s="23">
        <v>4876037</v>
      </c>
      <c r="E23" s="17">
        <f t="shared" si="0"/>
        <v>1993373.6110110786</v>
      </c>
      <c r="F23" s="17">
        <f t="shared" si="3"/>
        <v>368542.94771953276</v>
      </c>
      <c r="G23" s="17">
        <f t="shared" si="1"/>
        <v>1624830.6632915458</v>
      </c>
      <c r="H23" s="17">
        <f t="shared" si="2"/>
        <v>2640074684372.4448</v>
      </c>
    </row>
    <row r="24" spans="2:8">
      <c r="B24" s="8">
        <v>72</v>
      </c>
      <c r="C24" s="9">
        <v>7966856.1020233771</v>
      </c>
      <c r="D24" s="23">
        <v>6478390</v>
      </c>
      <c r="E24" s="17">
        <f t="shared" si="0"/>
        <v>1488466.1020233771</v>
      </c>
      <c r="F24" s="17">
        <f t="shared" si="3"/>
        <v>368542.94771953276</v>
      </c>
      <c r="G24" s="17">
        <f t="shared" si="1"/>
        <v>1119923.1543038443</v>
      </c>
      <c r="H24" s="17">
        <f t="shared" si="2"/>
        <v>1254227871545.8723</v>
      </c>
    </row>
    <row r="25" spans="2:8">
      <c r="B25" s="8">
        <v>73</v>
      </c>
      <c r="C25" s="9">
        <v>8056580.5109103676</v>
      </c>
      <c r="D25" s="22">
        <v>8056580.5109103676</v>
      </c>
      <c r="E25" s="17">
        <f t="shared" si="0"/>
        <v>0</v>
      </c>
      <c r="F25" s="17">
        <f t="shared" si="3"/>
        <v>368542.94771953276</v>
      </c>
      <c r="G25" s="17">
        <f t="shared" si="1"/>
        <v>-368542.94771953276</v>
      </c>
      <c r="H25" s="17">
        <f t="shared" si="2"/>
        <v>135823904313.80226</v>
      </c>
    </row>
    <row r="26" spans="2:8">
      <c r="B26" s="8">
        <v>74</v>
      </c>
      <c r="C26" s="9">
        <v>2622150.0719626453</v>
      </c>
      <c r="D26" s="22">
        <v>2622150.0719626453</v>
      </c>
      <c r="E26" s="17">
        <f t="shared" si="0"/>
        <v>0</v>
      </c>
      <c r="F26" s="17">
        <f t="shared" si="3"/>
        <v>368542.94771953276</v>
      </c>
      <c r="G26" s="17">
        <f t="shared" si="1"/>
        <v>-368542.94771953276</v>
      </c>
      <c r="H26" s="17">
        <f t="shared" si="2"/>
        <v>135823904313.80226</v>
      </c>
    </row>
    <row r="27" spans="2:8">
      <c r="B27" s="8">
        <v>85</v>
      </c>
      <c r="C27" s="9">
        <v>5007781.7191381576</v>
      </c>
      <c r="D27" s="22">
        <v>5007781.7191381576</v>
      </c>
      <c r="E27" s="17">
        <f t="shared" si="0"/>
        <v>0</v>
      </c>
      <c r="F27" s="17">
        <f t="shared" si="3"/>
        <v>368542.94771953276</v>
      </c>
      <c r="G27" s="17">
        <f t="shared" si="1"/>
        <v>-368542.94771953276</v>
      </c>
      <c r="H27" s="17">
        <f t="shared" si="2"/>
        <v>135823904313.80226</v>
      </c>
    </row>
    <row r="28" spans="2:8">
      <c r="B28" s="8">
        <v>94</v>
      </c>
      <c r="C28" s="9">
        <v>1522263.1004364146</v>
      </c>
      <c r="D28" s="9">
        <v>1522263.1004364146</v>
      </c>
      <c r="E28" s="17">
        <f t="shared" si="0"/>
        <v>0</v>
      </c>
      <c r="F28" s="17">
        <f t="shared" si="3"/>
        <v>368542.94771953276</v>
      </c>
      <c r="G28" s="17">
        <f t="shared" si="1"/>
        <v>-368542.94771953276</v>
      </c>
      <c r="H28" s="17">
        <f t="shared" si="2"/>
        <v>135823904313.80226</v>
      </c>
    </row>
    <row r="29" spans="2:8">
      <c r="B29" s="31">
        <v>114</v>
      </c>
      <c r="C29" s="9">
        <v>6759543.9878841517</v>
      </c>
      <c r="D29" s="9">
        <v>6759543.9878841517</v>
      </c>
      <c r="E29" s="17">
        <f t="shared" si="0"/>
        <v>0</v>
      </c>
      <c r="F29" s="17">
        <f t="shared" si="3"/>
        <v>368542.94771953276</v>
      </c>
      <c r="G29" s="17">
        <f t="shared" si="1"/>
        <v>-368542.94771953276</v>
      </c>
      <c r="H29" s="17">
        <f t="shared" si="2"/>
        <v>135823904313.80226</v>
      </c>
    </row>
    <row r="30" spans="2:8">
      <c r="B30" s="8">
        <v>117</v>
      </c>
      <c r="C30" s="9">
        <v>6194036.0638447218</v>
      </c>
      <c r="D30" s="22">
        <v>6194036.0638447218</v>
      </c>
      <c r="E30" s="17">
        <f t="shared" si="0"/>
        <v>0</v>
      </c>
      <c r="F30" s="17">
        <f t="shared" si="3"/>
        <v>368542.94771953276</v>
      </c>
      <c r="G30" s="17">
        <f t="shared" si="1"/>
        <v>-368542.94771953276</v>
      </c>
      <c r="H30" s="17">
        <f t="shared" si="2"/>
        <v>135823904313.80226</v>
      </c>
    </row>
    <row r="31" spans="2:8">
      <c r="B31" s="8">
        <v>118</v>
      </c>
      <c r="C31" s="9">
        <v>7220678.6199530018</v>
      </c>
      <c r="D31" s="9">
        <v>7220678.6199530018</v>
      </c>
      <c r="E31" s="17">
        <f t="shared" si="0"/>
        <v>0</v>
      </c>
      <c r="F31" s="17">
        <f t="shared" si="3"/>
        <v>368542.94771953276</v>
      </c>
      <c r="G31" s="17">
        <f t="shared" si="1"/>
        <v>-368542.94771953276</v>
      </c>
      <c r="H31" s="17">
        <f t="shared" si="2"/>
        <v>135823904313.80226</v>
      </c>
    </row>
    <row r="32" spans="2:8">
      <c r="B32" s="8">
        <v>119</v>
      </c>
      <c r="C32" s="9">
        <v>9680470.2377391886</v>
      </c>
      <c r="D32" s="22">
        <v>9680470.2377391886</v>
      </c>
      <c r="E32" s="17">
        <f t="shared" si="0"/>
        <v>0</v>
      </c>
      <c r="F32" s="17">
        <f t="shared" si="3"/>
        <v>368542.94771953276</v>
      </c>
      <c r="G32" s="17">
        <f t="shared" si="1"/>
        <v>-368542.94771953276</v>
      </c>
      <c r="H32" s="17">
        <f t="shared" si="2"/>
        <v>135823904313.80226</v>
      </c>
    </row>
    <row r="33" spans="2:8">
      <c r="B33" s="8">
        <v>121</v>
      </c>
      <c r="C33" s="9">
        <v>8504287.0001525916</v>
      </c>
      <c r="D33" s="9">
        <v>8504287.0001525916</v>
      </c>
      <c r="E33" s="17">
        <f t="shared" si="0"/>
        <v>0</v>
      </c>
      <c r="F33" s="17">
        <f t="shared" si="3"/>
        <v>368542.94771953276</v>
      </c>
      <c r="G33" s="17">
        <f t="shared" si="1"/>
        <v>-368542.94771953276</v>
      </c>
      <c r="H33" s="17">
        <f t="shared" si="2"/>
        <v>135823904313.80226</v>
      </c>
    </row>
    <row r="34" spans="2:8">
      <c r="B34" s="8">
        <v>131</v>
      </c>
      <c r="C34" s="9">
        <v>3296914.2490005186</v>
      </c>
      <c r="D34" s="22">
        <v>3296914.2490005186</v>
      </c>
      <c r="E34" s="17">
        <f t="shared" si="0"/>
        <v>0</v>
      </c>
      <c r="F34" s="17">
        <f t="shared" si="3"/>
        <v>368542.94771953276</v>
      </c>
      <c r="G34" s="17">
        <f t="shared" si="1"/>
        <v>-368542.94771953276</v>
      </c>
      <c r="H34" s="17">
        <f t="shared" si="2"/>
        <v>135823904313.80226</v>
      </c>
    </row>
    <row r="35" spans="2:8">
      <c r="B35" s="8">
        <v>138</v>
      </c>
      <c r="C35" s="9">
        <v>8947110.528366955</v>
      </c>
      <c r="D35" s="22">
        <v>8947110.528366955</v>
      </c>
      <c r="E35" s="17">
        <f t="shared" si="0"/>
        <v>0</v>
      </c>
      <c r="F35" s="17">
        <f t="shared" si="3"/>
        <v>368542.94771953276</v>
      </c>
      <c r="G35" s="17">
        <f t="shared" si="1"/>
        <v>-368542.94771953276</v>
      </c>
      <c r="H35" s="17">
        <f t="shared" si="2"/>
        <v>135823904313.80226</v>
      </c>
    </row>
    <row r="36" spans="2:8">
      <c r="B36" s="8">
        <v>141</v>
      </c>
      <c r="C36" s="9">
        <v>5745108.8343455307</v>
      </c>
      <c r="D36" s="22">
        <v>5745108.8343455307</v>
      </c>
      <c r="E36" s="17">
        <f t="shared" si="0"/>
        <v>0</v>
      </c>
      <c r="F36" s="17">
        <f t="shared" si="3"/>
        <v>368542.94771953276</v>
      </c>
      <c r="G36" s="17">
        <f t="shared" si="1"/>
        <v>-368542.94771953276</v>
      </c>
      <c r="H36" s="17">
        <f t="shared" si="2"/>
        <v>135823904313.80226</v>
      </c>
    </row>
    <row r="37" spans="2:8">
      <c r="B37" s="8">
        <v>148</v>
      </c>
      <c r="C37" s="9">
        <v>7776420.621936705</v>
      </c>
      <c r="D37" s="22">
        <v>7776420.621936705</v>
      </c>
      <c r="E37" s="17">
        <f t="shared" si="0"/>
        <v>0</v>
      </c>
      <c r="F37" s="17">
        <f t="shared" si="3"/>
        <v>368542.94771953276</v>
      </c>
      <c r="G37" s="17">
        <f t="shared" si="1"/>
        <v>-368542.94771953276</v>
      </c>
      <c r="H37" s="17">
        <f t="shared" si="2"/>
        <v>135823904313.80226</v>
      </c>
    </row>
    <row r="38" spans="2:8">
      <c r="B38" s="8">
        <v>150</v>
      </c>
      <c r="C38" s="9">
        <v>6657306.9913632618</v>
      </c>
      <c r="D38" s="22">
        <v>6657306.9913632618</v>
      </c>
      <c r="E38" s="17">
        <f t="shared" si="0"/>
        <v>0</v>
      </c>
      <c r="F38" s="17">
        <f t="shared" si="3"/>
        <v>368542.94771953276</v>
      </c>
      <c r="G38" s="17">
        <f t="shared" si="1"/>
        <v>-368542.94771953276</v>
      </c>
      <c r="H38" s="17">
        <f t="shared" si="2"/>
        <v>135823904313.80226</v>
      </c>
    </row>
    <row r="39" spans="2:8">
      <c r="B39" s="8">
        <v>153</v>
      </c>
      <c r="C39" s="9">
        <v>7651905.1157261878</v>
      </c>
      <c r="D39" s="23">
        <v>3765980</v>
      </c>
      <c r="E39" s="17">
        <f t="shared" si="0"/>
        <v>3885925.1157261878</v>
      </c>
      <c r="F39" s="17">
        <f t="shared" si="3"/>
        <v>368542.94771953276</v>
      </c>
      <c r="G39" s="17">
        <f t="shared" si="1"/>
        <v>3517382.1680066548</v>
      </c>
      <c r="H39" s="17">
        <f t="shared" si="2"/>
        <v>12371977315811.195</v>
      </c>
    </row>
    <row r="40" spans="2:8">
      <c r="B40" s="8">
        <v>157</v>
      </c>
      <c r="C40" s="9">
        <v>6786095.0884731589</v>
      </c>
      <c r="D40" s="9">
        <v>6786095.0884731589</v>
      </c>
      <c r="E40" s="17">
        <f t="shared" si="0"/>
        <v>0</v>
      </c>
      <c r="F40" s="17">
        <f t="shared" si="3"/>
        <v>368542.94771953276</v>
      </c>
      <c r="G40" s="17">
        <f t="shared" si="1"/>
        <v>-368542.94771953276</v>
      </c>
      <c r="H40" s="17">
        <f t="shared" si="2"/>
        <v>135823904313.80226</v>
      </c>
    </row>
    <row r="41" spans="2:8">
      <c r="B41" s="8">
        <v>160</v>
      </c>
      <c r="C41" s="9">
        <v>5181432.0206915494</v>
      </c>
      <c r="D41" s="22">
        <v>5181432.0206915494</v>
      </c>
      <c r="E41" s="17">
        <f t="shared" si="0"/>
        <v>0</v>
      </c>
      <c r="F41" s="17">
        <f t="shared" si="3"/>
        <v>368542.94771953276</v>
      </c>
      <c r="G41" s="17">
        <f t="shared" si="1"/>
        <v>-368542.94771953276</v>
      </c>
      <c r="H41" s="17">
        <f t="shared" si="2"/>
        <v>135823904313.80226</v>
      </c>
    </row>
    <row r="42" spans="2:8">
      <c r="B42" s="8">
        <v>161</v>
      </c>
      <c r="C42" s="9">
        <v>9121371.2000488304</v>
      </c>
      <c r="D42" s="22">
        <v>9121371.2000488304</v>
      </c>
      <c r="E42" s="17">
        <f t="shared" si="0"/>
        <v>0</v>
      </c>
      <c r="F42" s="17">
        <f t="shared" si="3"/>
        <v>368542.94771953276</v>
      </c>
      <c r="G42" s="17">
        <f t="shared" si="1"/>
        <v>-368542.94771953276</v>
      </c>
      <c r="H42" s="17">
        <f t="shared" si="2"/>
        <v>135823904313.80226</v>
      </c>
    </row>
    <row r="43" spans="2:8">
      <c r="B43" s="8">
        <v>163</v>
      </c>
      <c r="C43" s="9">
        <v>5943173.9410382397</v>
      </c>
      <c r="D43" s="22">
        <v>5943173.9410382397</v>
      </c>
      <c r="E43" s="17">
        <f t="shared" si="0"/>
        <v>0</v>
      </c>
      <c r="F43" s="17">
        <f t="shared" si="3"/>
        <v>368542.94771953276</v>
      </c>
      <c r="G43" s="17">
        <f t="shared" si="1"/>
        <v>-368542.94771953276</v>
      </c>
      <c r="H43" s="17">
        <f t="shared" si="2"/>
        <v>135823904313.80226</v>
      </c>
    </row>
    <row r="44" spans="2:8">
      <c r="B44" s="8">
        <v>164</v>
      </c>
      <c r="C44" s="9">
        <v>5576646.6788842436</v>
      </c>
      <c r="D44" s="22">
        <v>5576646.6788842436</v>
      </c>
      <c r="E44" s="17">
        <f t="shared" si="0"/>
        <v>0</v>
      </c>
      <c r="F44" s="17">
        <f t="shared" si="3"/>
        <v>368542.94771953276</v>
      </c>
      <c r="G44" s="17">
        <f t="shared" si="1"/>
        <v>-368542.94771953276</v>
      </c>
      <c r="H44" s="17">
        <f t="shared" si="2"/>
        <v>135823904313.80226</v>
      </c>
    </row>
    <row r="45" spans="2:8">
      <c r="B45" s="8">
        <v>168</v>
      </c>
      <c r="C45" s="9">
        <v>8178959.7216711938</v>
      </c>
      <c r="D45" s="23">
        <v>7658749</v>
      </c>
      <c r="E45" s="17">
        <f t="shared" si="0"/>
        <v>520210.72167119384</v>
      </c>
      <c r="F45" s="17">
        <f t="shared" si="3"/>
        <v>368542.94771953276</v>
      </c>
      <c r="G45" s="17">
        <f t="shared" si="1"/>
        <v>151667.77395166107</v>
      </c>
      <c r="H45" s="17">
        <f t="shared" si="2"/>
        <v>23003113655.45216</v>
      </c>
    </row>
    <row r="46" spans="2:8">
      <c r="B46" s="8">
        <v>170</v>
      </c>
      <c r="C46" s="9">
        <v>8506423.2956022825</v>
      </c>
      <c r="D46" s="23">
        <v>5647893</v>
      </c>
      <c r="E46" s="17">
        <f t="shared" si="0"/>
        <v>2858530.2956022825</v>
      </c>
      <c r="F46" s="17">
        <f t="shared" si="3"/>
        <v>368542.94771953276</v>
      </c>
      <c r="G46" s="17">
        <f t="shared" si="1"/>
        <v>2489987.3478827495</v>
      </c>
      <c r="H46" s="17">
        <f t="shared" si="2"/>
        <v>6200036992616.1689</v>
      </c>
    </row>
    <row r="47" spans="2:8">
      <c r="B47" s="8">
        <v>171</v>
      </c>
      <c r="C47" s="9">
        <v>6681111.4263740955</v>
      </c>
      <c r="D47" s="23">
        <v>5467389</v>
      </c>
      <c r="E47" s="17">
        <f t="shared" si="0"/>
        <v>1213722.4263740955</v>
      </c>
      <c r="F47" s="17">
        <f t="shared" si="3"/>
        <v>368542.94771953276</v>
      </c>
      <c r="G47" s="17">
        <f t="shared" si="1"/>
        <v>845179.47865456273</v>
      </c>
      <c r="H47" s="17">
        <f t="shared" si="2"/>
        <v>714328351138.79846</v>
      </c>
    </row>
    <row r="48" spans="2:8">
      <c r="B48" s="8">
        <v>172</v>
      </c>
      <c r="C48" s="9">
        <v>9269385.956205938</v>
      </c>
      <c r="D48" s="23">
        <v>8769457</v>
      </c>
      <c r="E48" s="17">
        <f t="shared" si="0"/>
        <v>499928.95620593801</v>
      </c>
      <c r="F48" s="17">
        <f t="shared" si="3"/>
        <v>368542.94771953276</v>
      </c>
      <c r="G48" s="17">
        <f t="shared" si="1"/>
        <v>131386.00848640525</v>
      </c>
      <c r="H48" s="17">
        <f t="shared" si="2"/>
        <v>17262283225.98975</v>
      </c>
    </row>
    <row r="49" spans="2:8">
      <c r="B49" s="8">
        <v>175</v>
      </c>
      <c r="C49" s="9">
        <v>619525.68041016872</v>
      </c>
      <c r="D49" s="23">
        <v>435870</v>
      </c>
      <c r="E49" s="17">
        <f t="shared" si="0"/>
        <v>183655.68041016872</v>
      </c>
      <c r="F49" s="17">
        <f t="shared" si="3"/>
        <v>368542.94771953276</v>
      </c>
      <c r="G49" s="17">
        <f t="shared" si="1"/>
        <v>-184887.26730936405</v>
      </c>
      <c r="H49" s="17">
        <f t="shared" si="2"/>
        <v>34183301613.124237</v>
      </c>
    </row>
    <row r="50" spans="2:8">
      <c r="B50" s="8">
        <v>178</v>
      </c>
      <c r="C50" s="9">
        <v>6176030.1450544754</v>
      </c>
      <c r="D50" s="22">
        <v>6176030.1450544754</v>
      </c>
      <c r="E50" s="17">
        <f t="shared" si="0"/>
        <v>0</v>
      </c>
      <c r="F50" s="17">
        <f t="shared" si="3"/>
        <v>368542.94771953276</v>
      </c>
      <c r="G50" s="17">
        <f t="shared" si="1"/>
        <v>-368542.94771953276</v>
      </c>
      <c r="H50" s="17">
        <f t="shared" si="2"/>
        <v>135823904313.80226</v>
      </c>
    </row>
    <row r="51" spans="2:8">
      <c r="B51" s="8">
        <v>179</v>
      </c>
      <c r="C51" s="9">
        <v>4929043.97256386</v>
      </c>
      <c r="D51" s="9">
        <v>4929043.97256386</v>
      </c>
      <c r="E51" s="17">
        <f t="shared" si="0"/>
        <v>0</v>
      </c>
      <c r="F51" s="17">
        <f t="shared" si="3"/>
        <v>368542.94771953276</v>
      </c>
      <c r="G51" s="17">
        <f t="shared" si="1"/>
        <v>-368542.94771953276</v>
      </c>
      <c r="H51" s="17">
        <f t="shared" si="2"/>
        <v>135823904313.80226</v>
      </c>
    </row>
    <row r="52" spans="2:8">
      <c r="B52" s="8">
        <v>182</v>
      </c>
      <c r="C52" s="9">
        <v>9300514.8327585682</v>
      </c>
      <c r="D52" s="22">
        <v>9300514.8327585682</v>
      </c>
      <c r="E52" s="17">
        <f t="shared" si="0"/>
        <v>0</v>
      </c>
      <c r="F52" s="17">
        <f t="shared" si="3"/>
        <v>368542.94771953276</v>
      </c>
      <c r="G52" s="17">
        <f t="shared" si="1"/>
        <v>-368542.94771953276</v>
      </c>
      <c r="H52" s="17">
        <f t="shared" si="2"/>
        <v>135823904313.80226</v>
      </c>
    </row>
    <row r="53" spans="2:8">
      <c r="B53" s="8">
        <v>187</v>
      </c>
      <c r="C53" s="9">
        <v>8292183.3805047758</v>
      </c>
      <c r="D53" s="22">
        <v>8292183.3805047758</v>
      </c>
      <c r="E53" s="17">
        <f t="shared" si="0"/>
        <v>0</v>
      </c>
      <c r="F53" s="17">
        <f t="shared" si="3"/>
        <v>368542.94771953276</v>
      </c>
      <c r="G53" s="17">
        <f t="shared" si="1"/>
        <v>-368542.94771953276</v>
      </c>
      <c r="H53" s="17">
        <f t="shared" si="2"/>
        <v>135823904313.80226</v>
      </c>
    </row>
    <row r="54" spans="2:8">
      <c r="B54" s="8">
        <v>190</v>
      </c>
      <c r="C54" s="9">
        <v>6996977.9678640096</v>
      </c>
      <c r="D54" s="9">
        <v>6996977.9678640096</v>
      </c>
      <c r="E54" s="17">
        <f t="shared" si="0"/>
        <v>0</v>
      </c>
      <c r="F54" s="17">
        <f t="shared" si="3"/>
        <v>368542.94771953276</v>
      </c>
      <c r="G54" s="17">
        <f t="shared" si="1"/>
        <v>-368542.94771953276</v>
      </c>
      <c r="H54" s="17">
        <f t="shared" si="2"/>
        <v>135823904313.80226</v>
      </c>
    </row>
    <row r="55" spans="2:8">
      <c r="B55" s="8">
        <v>196</v>
      </c>
      <c r="C55" s="9">
        <v>7404705.2136906032</v>
      </c>
      <c r="D55" s="9">
        <v>7404705.2136906032</v>
      </c>
      <c r="E55" s="17">
        <f t="shared" si="0"/>
        <v>0</v>
      </c>
      <c r="F55" s="17">
        <f t="shared" si="3"/>
        <v>368542.94771953276</v>
      </c>
      <c r="G55" s="17">
        <f t="shared" si="1"/>
        <v>-368542.94771953276</v>
      </c>
      <c r="H55" s="17">
        <f t="shared" si="2"/>
        <v>135823904313.80226</v>
      </c>
    </row>
    <row r="56" spans="2:8">
      <c r="B56" s="8">
        <v>198</v>
      </c>
      <c r="C56" s="9">
        <v>8967863.1127353739</v>
      </c>
      <c r="D56" s="22">
        <v>8967863.1127353739</v>
      </c>
      <c r="E56" s="17">
        <f t="shared" si="0"/>
        <v>0</v>
      </c>
      <c r="F56" s="17">
        <f t="shared" si="3"/>
        <v>368542.94771953276</v>
      </c>
      <c r="G56" s="17">
        <f t="shared" si="1"/>
        <v>-368542.94771953276</v>
      </c>
      <c r="H56" s="17">
        <f t="shared" si="2"/>
        <v>135823904313.80226</v>
      </c>
    </row>
    <row r="57" spans="2:8">
      <c r="B57" s="8">
        <v>200</v>
      </c>
      <c r="C57" s="9">
        <v>5227820.1504562516</v>
      </c>
      <c r="D57" s="22">
        <v>5227820.1504562516</v>
      </c>
      <c r="E57" s="17">
        <f t="shared" si="0"/>
        <v>0</v>
      </c>
      <c r="F57" s="17">
        <f t="shared" si="3"/>
        <v>368542.94771953276</v>
      </c>
      <c r="G57" s="17">
        <f t="shared" si="1"/>
        <v>-368542.94771953276</v>
      </c>
      <c r="H57" s="17">
        <f t="shared" si="2"/>
        <v>135823904313.80226</v>
      </c>
    </row>
    <row r="58" spans="2:8">
      <c r="B58" s="8">
        <v>202</v>
      </c>
      <c r="C58" s="9">
        <v>5849176.9412518693</v>
      </c>
      <c r="D58" s="22">
        <v>5849176.9412518693</v>
      </c>
      <c r="E58" s="17">
        <f t="shared" si="0"/>
        <v>0</v>
      </c>
      <c r="F58" s="17">
        <f t="shared" si="3"/>
        <v>368542.94771953276</v>
      </c>
      <c r="G58" s="17">
        <f t="shared" si="1"/>
        <v>-368542.94771953276</v>
      </c>
      <c r="H58" s="17">
        <f t="shared" si="2"/>
        <v>135823904313.80226</v>
      </c>
    </row>
    <row r="59" spans="2:8">
      <c r="B59" s="8">
        <v>208</v>
      </c>
      <c r="C59" s="9">
        <v>2308114.6408581804</v>
      </c>
      <c r="D59" s="23">
        <v>1234709</v>
      </c>
      <c r="E59" s="17">
        <f t="shared" si="0"/>
        <v>1073405.6408581804</v>
      </c>
      <c r="F59" s="17">
        <f t="shared" si="3"/>
        <v>368542.94771953276</v>
      </c>
      <c r="G59" s="17">
        <f t="shared" si="1"/>
        <v>704862.69313864759</v>
      </c>
      <c r="H59" s="17">
        <f t="shared" si="2"/>
        <v>496831416178.6673</v>
      </c>
    </row>
    <row r="60" spans="2:8">
      <c r="B60" s="8">
        <v>210</v>
      </c>
      <c r="C60" s="9">
        <v>5867182.8600421157</v>
      </c>
      <c r="D60" s="22">
        <v>5867182.8600421157</v>
      </c>
      <c r="E60" s="17">
        <f t="shared" si="0"/>
        <v>0</v>
      </c>
      <c r="F60" s="17">
        <f t="shared" si="3"/>
        <v>368542.94771953276</v>
      </c>
      <c r="G60" s="17">
        <f t="shared" si="1"/>
        <v>-368542.94771953276</v>
      </c>
      <c r="H60" s="17">
        <f t="shared" si="2"/>
        <v>135823904313.80226</v>
      </c>
    </row>
    <row r="61" spans="2:8">
      <c r="B61" s="8">
        <v>212</v>
      </c>
      <c r="C61" s="9">
        <v>8073365.6894436479</v>
      </c>
      <c r="D61" s="22">
        <v>8073365.6894436479</v>
      </c>
      <c r="E61" s="17">
        <f t="shared" si="0"/>
        <v>0</v>
      </c>
      <c r="F61" s="17">
        <f t="shared" si="3"/>
        <v>368542.94771953276</v>
      </c>
      <c r="G61" s="17">
        <f t="shared" si="1"/>
        <v>-368542.94771953276</v>
      </c>
      <c r="H61" s="17">
        <f t="shared" si="2"/>
        <v>135823904313.80226</v>
      </c>
    </row>
    <row r="62" spans="2:8">
      <c r="B62" s="8">
        <v>215</v>
      </c>
      <c r="C62" s="9">
        <v>1085543.2735068819</v>
      </c>
      <c r="D62" s="22">
        <v>1085543.2735068819</v>
      </c>
      <c r="E62" s="17">
        <f t="shared" si="0"/>
        <v>0</v>
      </c>
      <c r="F62" s="17">
        <f t="shared" si="3"/>
        <v>368542.94771953276</v>
      </c>
      <c r="G62" s="17">
        <f t="shared" si="1"/>
        <v>-368542.94771953276</v>
      </c>
      <c r="H62" s="17">
        <f t="shared" si="2"/>
        <v>135823904313.80226</v>
      </c>
    </row>
    <row r="63" spans="2:8">
      <c r="B63" s="8">
        <v>216</v>
      </c>
      <c r="C63" s="9">
        <v>7122714.2143314919</v>
      </c>
      <c r="D63" s="22">
        <v>7122714.2143314919</v>
      </c>
      <c r="E63" s="17">
        <f t="shared" si="0"/>
        <v>0</v>
      </c>
      <c r="F63" s="17">
        <f t="shared" si="3"/>
        <v>368542.94771953276</v>
      </c>
      <c r="G63" s="17">
        <f t="shared" si="1"/>
        <v>-368542.94771953276</v>
      </c>
      <c r="H63" s="17">
        <f t="shared" si="2"/>
        <v>135823904313.80226</v>
      </c>
    </row>
    <row r="64" spans="2:8">
      <c r="B64" s="8">
        <v>218</v>
      </c>
      <c r="C64" s="9">
        <v>1899166.6547746209</v>
      </c>
      <c r="D64" s="9">
        <v>1899166.6547746209</v>
      </c>
      <c r="E64" s="17">
        <f t="shared" si="0"/>
        <v>0</v>
      </c>
      <c r="F64" s="17">
        <f t="shared" si="3"/>
        <v>368542.94771953276</v>
      </c>
      <c r="G64" s="17">
        <f t="shared" si="1"/>
        <v>-368542.94771953276</v>
      </c>
      <c r="H64" s="17">
        <f t="shared" si="2"/>
        <v>135823904313.80226</v>
      </c>
    </row>
    <row r="65" spans="2:8">
      <c r="B65" s="8">
        <v>224</v>
      </c>
      <c r="C65" s="9">
        <v>1951048.1156956693</v>
      </c>
      <c r="D65" s="23">
        <v>1765849</v>
      </c>
      <c r="E65" s="17">
        <f t="shared" si="0"/>
        <v>185199.11569566932</v>
      </c>
      <c r="F65" s="17">
        <f t="shared" si="3"/>
        <v>368542.94771953276</v>
      </c>
      <c r="G65" s="17">
        <f t="shared" si="1"/>
        <v>-183343.83202386345</v>
      </c>
      <c r="H65" s="17">
        <f t="shared" si="2"/>
        <v>33614960741.194656</v>
      </c>
    </row>
    <row r="66" spans="2:8">
      <c r="B66" s="8">
        <v>228</v>
      </c>
      <c r="C66" s="9">
        <v>5408184.5234229565</v>
      </c>
      <c r="D66" s="22">
        <v>5408184.5234229565</v>
      </c>
      <c r="E66" s="17">
        <f t="shared" si="0"/>
        <v>0</v>
      </c>
      <c r="F66" s="17">
        <f t="shared" si="3"/>
        <v>368542.94771953276</v>
      </c>
      <c r="G66" s="17">
        <f t="shared" si="1"/>
        <v>-368542.94771953276</v>
      </c>
      <c r="H66" s="17">
        <f t="shared" si="2"/>
        <v>135823904313.80226</v>
      </c>
    </row>
    <row r="67" spans="2:8">
      <c r="B67" s="8">
        <v>235</v>
      </c>
      <c r="C67" s="9">
        <v>5448774.1369670704</v>
      </c>
      <c r="D67" s="22">
        <v>5448774.1369670704</v>
      </c>
      <c r="E67" s="17">
        <f t="shared" si="0"/>
        <v>0</v>
      </c>
      <c r="F67" s="17">
        <f t="shared" si="3"/>
        <v>368542.94771953276</v>
      </c>
      <c r="G67" s="17">
        <f t="shared" si="1"/>
        <v>-368542.94771953276</v>
      </c>
      <c r="H67" s="17">
        <f t="shared" si="2"/>
        <v>135823904313.80226</v>
      </c>
    </row>
    <row r="68" spans="2:8">
      <c r="B68" s="8">
        <v>239</v>
      </c>
      <c r="C68" s="9">
        <v>5702688.1104159672</v>
      </c>
      <c r="D68" s="22">
        <v>5702688.1104159672</v>
      </c>
      <c r="E68" s="17">
        <f t="shared" ref="E68:E131" si="4">C68-D68</f>
        <v>0</v>
      </c>
      <c r="F68" s="17">
        <f t="shared" si="3"/>
        <v>368542.94771953276</v>
      </c>
      <c r="G68" s="17">
        <f t="shared" ref="G68:G131" si="5">E68-F68</f>
        <v>-368542.94771953276</v>
      </c>
      <c r="H68" s="17">
        <f t="shared" ref="H68:H131" si="6">POWER(G68,2)</f>
        <v>135823904313.80226</v>
      </c>
    </row>
    <row r="69" spans="2:8">
      <c r="B69" s="8">
        <v>241</v>
      </c>
      <c r="C69" s="9">
        <v>2598650.8220160529</v>
      </c>
      <c r="D69" s="22">
        <v>2598650.8220160529</v>
      </c>
      <c r="E69" s="17">
        <f t="shared" si="4"/>
        <v>0</v>
      </c>
      <c r="F69" s="17">
        <f t="shared" ref="F69:F132" si="7">F$3</f>
        <v>368542.94771953276</v>
      </c>
      <c r="G69" s="17">
        <f t="shared" si="5"/>
        <v>-368542.94771953276</v>
      </c>
      <c r="H69" s="17">
        <f t="shared" si="6"/>
        <v>135823904313.80226</v>
      </c>
    </row>
    <row r="70" spans="2:8">
      <c r="B70" s="8">
        <v>247</v>
      </c>
      <c r="C70" s="9">
        <v>4208196.8508255258</v>
      </c>
      <c r="D70" s="22">
        <v>4208196.8508255258</v>
      </c>
      <c r="E70" s="17">
        <f t="shared" si="4"/>
        <v>0</v>
      </c>
      <c r="F70" s="17">
        <f t="shared" si="7"/>
        <v>368542.94771953276</v>
      </c>
      <c r="G70" s="17">
        <f t="shared" si="5"/>
        <v>-368542.94771953276</v>
      </c>
      <c r="H70" s="17">
        <f t="shared" si="6"/>
        <v>135823904313.80226</v>
      </c>
    </row>
    <row r="71" spans="2:8">
      <c r="B71" s="8">
        <v>259</v>
      </c>
      <c r="C71" s="9">
        <v>9904476.0748924222</v>
      </c>
      <c r="D71" s="22">
        <v>9904476.0748924222</v>
      </c>
      <c r="E71" s="17">
        <f t="shared" si="4"/>
        <v>0</v>
      </c>
      <c r="F71" s="17">
        <f t="shared" si="7"/>
        <v>368542.94771953276</v>
      </c>
      <c r="G71" s="17">
        <f t="shared" si="5"/>
        <v>-368542.94771953276</v>
      </c>
      <c r="H71" s="17">
        <f t="shared" si="6"/>
        <v>135823904313.80226</v>
      </c>
    </row>
    <row r="72" spans="2:8">
      <c r="B72" s="8">
        <v>262</v>
      </c>
      <c r="C72" s="9">
        <v>1632740.093691824</v>
      </c>
      <c r="D72" s="22">
        <v>1632740.093691824</v>
      </c>
      <c r="E72" s="17">
        <f t="shared" si="4"/>
        <v>0</v>
      </c>
      <c r="F72" s="17">
        <f t="shared" si="7"/>
        <v>368542.94771953276</v>
      </c>
      <c r="G72" s="17">
        <f t="shared" si="5"/>
        <v>-368542.94771953276</v>
      </c>
      <c r="H72" s="17">
        <f t="shared" si="6"/>
        <v>135823904313.80226</v>
      </c>
    </row>
    <row r="73" spans="2:8">
      <c r="B73" s="8">
        <v>265</v>
      </c>
      <c r="C73" s="9">
        <v>2322763.5239417707</v>
      </c>
      <c r="D73" s="22">
        <v>2322763.5239417707</v>
      </c>
      <c r="E73" s="17">
        <f t="shared" si="4"/>
        <v>0</v>
      </c>
      <c r="F73" s="17">
        <f t="shared" si="7"/>
        <v>368542.94771953276</v>
      </c>
      <c r="G73" s="17">
        <f t="shared" si="5"/>
        <v>-368542.94771953276</v>
      </c>
      <c r="H73" s="17">
        <f t="shared" si="6"/>
        <v>135823904313.80226</v>
      </c>
    </row>
    <row r="74" spans="2:8">
      <c r="B74" s="8">
        <v>266</v>
      </c>
      <c r="C74" s="9">
        <v>3816644.4134037294</v>
      </c>
      <c r="D74" s="9">
        <v>3816644.4134037294</v>
      </c>
      <c r="E74" s="17">
        <f t="shared" si="4"/>
        <v>0</v>
      </c>
      <c r="F74" s="17">
        <f t="shared" si="7"/>
        <v>368542.94771953276</v>
      </c>
      <c r="G74" s="17">
        <f t="shared" si="5"/>
        <v>-368542.94771953276</v>
      </c>
      <c r="H74" s="17">
        <f t="shared" si="6"/>
        <v>135823904313.80226</v>
      </c>
    </row>
    <row r="75" spans="2:8">
      <c r="B75" s="8">
        <v>269</v>
      </c>
      <c r="C75" s="9">
        <v>8520156.623493148</v>
      </c>
      <c r="D75" s="23">
        <v>2345789</v>
      </c>
      <c r="E75" s="17">
        <f t="shared" si="4"/>
        <v>6174367.623493148</v>
      </c>
      <c r="F75" s="17">
        <f t="shared" si="7"/>
        <v>368542.94771953276</v>
      </c>
      <c r="G75" s="17">
        <f t="shared" si="5"/>
        <v>5805824.675773615</v>
      </c>
      <c r="H75" s="17">
        <f t="shared" si="6"/>
        <v>33707600165821.801</v>
      </c>
    </row>
    <row r="76" spans="2:8">
      <c r="B76" s="8">
        <v>270</v>
      </c>
      <c r="C76" s="9">
        <v>5731375.5064546652</v>
      </c>
      <c r="D76" s="22">
        <v>5731375.5064546652</v>
      </c>
      <c r="E76" s="17">
        <f t="shared" si="4"/>
        <v>0</v>
      </c>
      <c r="F76" s="17">
        <f t="shared" si="7"/>
        <v>368542.94771953276</v>
      </c>
      <c r="G76" s="17">
        <f t="shared" si="5"/>
        <v>-368542.94771953276</v>
      </c>
      <c r="H76" s="17">
        <f t="shared" si="6"/>
        <v>135823904313.80226</v>
      </c>
    </row>
    <row r="77" spans="2:8">
      <c r="B77" s="8">
        <v>274</v>
      </c>
      <c r="C77" s="9">
        <v>8880274.9992980734</v>
      </c>
      <c r="D77" s="22">
        <v>8880274.9992980734</v>
      </c>
      <c r="E77" s="17">
        <f t="shared" si="4"/>
        <v>0</v>
      </c>
      <c r="F77" s="17">
        <f t="shared" si="7"/>
        <v>368542.94771953276</v>
      </c>
      <c r="G77" s="17">
        <f t="shared" si="5"/>
        <v>-368542.94771953276</v>
      </c>
      <c r="H77" s="17">
        <f t="shared" si="6"/>
        <v>135823904313.80226</v>
      </c>
    </row>
    <row r="78" spans="2:8">
      <c r="B78" s="8">
        <v>280</v>
      </c>
      <c r="C78" s="9">
        <v>9153720.8168584239</v>
      </c>
      <c r="D78" s="22">
        <v>9153720.8168584239</v>
      </c>
      <c r="E78" s="17">
        <f t="shared" si="4"/>
        <v>0</v>
      </c>
      <c r="F78" s="17">
        <f t="shared" si="7"/>
        <v>368542.94771953276</v>
      </c>
      <c r="G78" s="17">
        <f t="shared" si="5"/>
        <v>-368542.94771953276</v>
      </c>
      <c r="H78" s="17">
        <f t="shared" si="6"/>
        <v>135823904313.80226</v>
      </c>
    </row>
    <row r="79" spans="2:8">
      <c r="B79" s="8">
        <v>283</v>
      </c>
      <c r="C79" s="9">
        <v>1215552.1108737448</v>
      </c>
      <c r="D79" s="23">
        <v>1187960</v>
      </c>
      <c r="E79" s="17">
        <f t="shared" si="4"/>
        <v>27592.110873744823</v>
      </c>
      <c r="F79" s="17">
        <f t="shared" si="7"/>
        <v>368542.94771953276</v>
      </c>
      <c r="G79" s="17">
        <f t="shared" si="5"/>
        <v>-340950.83684578794</v>
      </c>
      <c r="H79" s="17">
        <f t="shared" si="6"/>
        <v>116247473145.84311</v>
      </c>
    </row>
    <row r="80" spans="2:8">
      <c r="B80" s="8">
        <v>287</v>
      </c>
      <c r="C80" s="9">
        <v>5114901.6766869109</v>
      </c>
      <c r="D80" s="23">
        <v>4362758</v>
      </c>
      <c r="E80" s="17">
        <f t="shared" si="4"/>
        <v>752143.67668691091</v>
      </c>
      <c r="F80" s="17">
        <f t="shared" si="7"/>
        <v>368542.94771953276</v>
      </c>
      <c r="G80" s="17">
        <f t="shared" si="5"/>
        <v>383600.72896737815</v>
      </c>
      <c r="H80" s="17">
        <f t="shared" si="6"/>
        <v>147149519264.30389</v>
      </c>
    </row>
    <row r="81" spans="2:8">
      <c r="B81" s="8">
        <v>291</v>
      </c>
      <c r="C81" s="9">
        <v>4757224.7813959168</v>
      </c>
      <c r="D81" s="23">
        <v>3567408</v>
      </c>
      <c r="E81" s="17">
        <f t="shared" si="4"/>
        <v>1189816.7813959168</v>
      </c>
      <c r="F81" s="17">
        <f t="shared" si="7"/>
        <v>368542.94771953276</v>
      </c>
      <c r="G81" s="17">
        <f t="shared" si="5"/>
        <v>821273.83367638406</v>
      </c>
      <c r="H81" s="17">
        <f t="shared" si="6"/>
        <v>674490709881.505</v>
      </c>
    </row>
    <row r="82" spans="2:8">
      <c r="B82" s="8">
        <v>295</v>
      </c>
      <c r="C82" s="9">
        <v>8084962.7218848234</v>
      </c>
      <c r="D82" s="23">
        <v>7695047</v>
      </c>
      <c r="E82" s="17">
        <f t="shared" si="4"/>
        <v>389915.7218848234</v>
      </c>
      <c r="F82" s="17">
        <f t="shared" si="7"/>
        <v>368542.94771953276</v>
      </c>
      <c r="G82" s="17">
        <f t="shared" si="5"/>
        <v>21372.774165290641</v>
      </c>
      <c r="H82" s="17">
        <f t="shared" si="6"/>
        <v>456795475.52051502</v>
      </c>
    </row>
    <row r="83" spans="2:8">
      <c r="B83" s="8">
        <v>304</v>
      </c>
      <c r="C83" s="9">
        <v>4542679.6812341688</v>
      </c>
      <c r="D83" s="23">
        <v>3287960</v>
      </c>
      <c r="E83" s="17">
        <f t="shared" si="4"/>
        <v>1254719.6812341688</v>
      </c>
      <c r="F83" s="17">
        <f t="shared" si="7"/>
        <v>368542.94771953276</v>
      </c>
      <c r="G83" s="17">
        <f t="shared" si="5"/>
        <v>886176.73351463606</v>
      </c>
      <c r="H83" s="17">
        <f t="shared" si="6"/>
        <v>785309203022.67029</v>
      </c>
    </row>
    <row r="84" spans="2:8">
      <c r="B84" s="8">
        <v>307</v>
      </c>
      <c r="C84" s="9">
        <v>938444.07254249707</v>
      </c>
      <c r="D84" s="22">
        <v>938444.07254249707</v>
      </c>
      <c r="E84" s="17">
        <f t="shared" si="4"/>
        <v>0</v>
      </c>
      <c r="F84" s="17">
        <f t="shared" si="7"/>
        <v>368542.94771953276</v>
      </c>
      <c r="G84" s="17">
        <f t="shared" si="5"/>
        <v>-368542.94771953276</v>
      </c>
      <c r="H84" s="17">
        <f t="shared" si="6"/>
        <v>135823904313.80226</v>
      </c>
    </row>
    <row r="85" spans="2:8">
      <c r="B85" s="8">
        <v>311</v>
      </c>
      <c r="C85" s="9">
        <v>757774.51451155124</v>
      </c>
      <c r="D85" s="22">
        <v>757774.51451155124</v>
      </c>
      <c r="E85" s="17">
        <f t="shared" si="4"/>
        <v>0</v>
      </c>
      <c r="F85" s="17">
        <f t="shared" si="7"/>
        <v>368542.94771953276</v>
      </c>
      <c r="G85" s="17">
        <f t="shared" si="5"/>
        <v>-368542.94771953276</v>
      </c>
      <c r="H85" s="17">
        <f t="shared" si="6"/>
        <v>135823904313.80226</v>
      </c>
    </row>
    <row r="86" spans="2:8">
      <c r="B86" s="8">
        <v>312</v>
      </c>
      <c r="C86" s="9">
        <v>152592.53212073122</v>
      </c>
      <c r="D86" s="22">
        <v>152592.53212073122</v>
      </c>
      <c r="E86" s="17">
        <f t="shared" si="4"/>
        <v>0</v>
      </c>
      <c r="F86" s="17">
        <f t="shared" si="7"/>
        <v>368542.94771953276</v>
      </c>
      <c r="G86" s="17">
        <f t="shared" si="5"/>
        <v>-368542.94771953276</v>
      </c>
      <c r="H86" s="17">
        <f t="shared" si="6"/>
        <v>135823904313.80226</v>
      </c>
    </row>
    <row r="87" spans="2:8">
      <c r="B87" s="8">
        <v>313</v>
      </c>
      <c r="C87" s="9">
        <v>7193211.9641712699</v>
      </c>
      <c r="D87" s="22">
        <v>7193211.9641712699</v>
      </c>
      <c r="E87" s="17">
        <f t="shared" si="4"/>
        <v>0</v>
      </c>
      <c r="F87" s="17">
        <f t="shared" si="7"/>
        <v>368542.94771953276</v>
      </c>
      <c r="G87" s="17">
        <f t="shared" si="5"/>
        <v>-368542.94771953276</v>
      </c>
      <c r="H87" s="17">
        <f t="shared" si="6"/>
        <v>135823904313.80226</v>
      </c>
    </row>
    <row r="88" spans="2:8">
      <c r="B88" s="8">
        <v>314</v>
      </c>
      <c r="C88" s="9">
        <v>3673512.6182744834</v>
      </c>
      <c r="D88" s="22">
        <v>3673512.6182744834</v>
      </c>
      <c r="E88" s="17">
        <f t="shared" si="4"/>
        <v>0</v>
      </c>
      <c r="F88" s="17">
        <f t="shared" si="7"/>
        <v>368542.94771953276</v>
      </c>
      <c r="G88" s="17">
        <f t="shared" si="5"/>
        <v>-368542.94771953276</v>
      </c>
      <c r="H88" s="17">
        <f t="shared" si="6"/>
        <v>135823904313.80226</v>
      </c>
    </row>
    <row r="89" spans="2:8">
      <c r="B89" s="8">
        <v>315</v>
      </c>
      <c r="C89" s="9">
        <v>6600542.5694143502</v>
      </c>
      <c r="D89" s="22">
        <v>6600542.5694143502</v>
      </c>
      <c r="E89" s="17">
        <f t="shared" si="4"/>
        <v>0</v>
      </c>
      <c r="F89" s="17">
        <f t="shared" si="7"/>
        <v>368542.94771953276</v>
      </c>
      <c r="G89" s="17">
        <f t="shared" si="5"/>
        <v>-368542.94771953276</v>
      </c>
      <c r="H89" s="17">
        <f t="shared" si="6"/>
        <v>135823904313.80226</v>
      </c>
    </row>
    <row r="90" spans="2:8">
      <c r="B90" s="8">
        <v>316</v>
      </c>
      <c r="C90" s="9">
        <v>202337.69759208959</v>
      </c>
      <c r="D90" s="22">
        <v>202337.69759208959</v>
      </c>
      <c r="E90" s="17">
        <f t="shared" si="4"/>
        <v>0</v>
      </c>
      <c r="F90" s="17">
        <f t="shared" si="7"/>
        <v>368542.94771953276</v>
      </c>
      <c r="G90" s="17">
        <f t="shared" si="5"/>
        <v>-368542.94771953276</v>
      </c>
      <c r="H90" s="17">
        <f t="shared" si="6"/>
        <v>135823904313.80226</v>
      </c>
    </row>
    <row r="91" spans="2:8">
      <c r="B91" s="8">
        <v>317</v>
      </c>
      <c r="C91" s="9">
        <v>8785362.44431898</v>
      </c>
      <c r="D91" s="23">
        <v>4536270</v>
      </c>
      <c r="E91" s="17">
        <f t="shared" si="4"/>
        <v>4249092.44431898</v>
      </c>
      <c r="F91" s="17">
        <f t="shared" si="7"/>
        <v>368542.94771953276</v>
      </c>
      <c r="G91" s="17">
        <f t="shared" si="5"/>
        <v>3880549.496599447</v>
      </c>
      <c r="H91" s="17">
        <f t="shared" si="6"/>
        <v>15058664395558.221</v>
      </c>
    </row>
    <row r="92" spans="2:8">
      <c r="B92" s="8">
        <v>318</v>
      </c>
      <c r="C92" s="9">
        <v>256660.6390270699</v>
      </c>
      <c r="D92" s="23">
        <v>120987</v>
      </c>
      <c r="E92" s="17">
        <f t="shared" si="4"/>
        <v>135673.6390270699</v>
      </c>
      <c r="F92" s="17">
        <f t="shared" si="7"/>
        <v>368542.94771953276</v>
      </c>
      <c r="G92" s="17">
        <f t="shared" si="5"/>
        <v>-232869.30869246286</v>
      </c>
      <c r="H92" s="17">
        <f t="shared" si="6"/>
        <v>54228114930.905556</v>
      </c>
    </row>
    <row r="93" spans="2:8">
      <c r="B93" s="8">
        <v>325</v>
      </c>
      <c r="C93" s="9">
        <v>2134159.1542405467</v>
      </c>
      <c r="D93" s="22">
        <v>2134159.1542405467</v>
      </c>
      <c r="E93" s="17">
        <f t="shared" si="4"/>
        <v>0</v>
      </c>
      <c r="F93" s="17">
        <f t="shared" si="7"/>
        <v>368542.94771953276</v>
      </c>
      <c r="G93" s="17">
        <f t="shared" si="5"/>
        <v>-368542.94771953276</v>
      </c>
      <c r="H93" s="17">
        <f t="shared" si="6"/>
        <v>135823904313.80226</v>
      </c>
    </row>
    <row r="94" spans="2:8">
      <c r="B94" s="8">
        <v>326</v>
      </c>
      <c r="C94" s="9">
        <v>2276070.2091128267</v>
      </c>
      <c r="D94" s="22">
        <v>2276070.2091128267</v>
      </c>
      <c r="E94" s="17">
        <f t="shared" si="4"/>
        <v>0</v>
      </c>
      <c r="F94" s="17">
        <f t="shared" si="7"/>
        <v>368542.94771953276</v>
      </c>
      <c r="G94" s="17">
        <f t="shared" si="5"/>
        <v>-368542.94771953276</v>
      </c>
      <c r="H94" s="17">
        <f t="shared" si="6"/>
        <v>135823904313.80226</v>
      </c>
    </row>
    <row r="95" spans="2:8">
      <c r="B95" s="8">
        <v>327</v>
      </c>
      <c r="C95" s="9">
        <v>7213048.9933469649</v>
      </c>
      <c r="D95" s="22">
        <v>7213048.9933469649</v>
      </c>
      <c r="E95" s="17">
        <f t="shared" si="4"/>
        <v>0</v>
      </c>
      <c r="F95" s="17">
        <f t="shared" si="7"/>
        <v>368542.94771953276</v>
      </c>
      <c r="G95" s="17">
        <f t="shared" si="5"/>
        <v>-368542.94771953276</v>
      </c>
      <c r="H95" s="17">
        <f t="shared" si="6"/>
        <v>135823904313.80226</v>
      </c>
    </row>
    <row r="96" spans="2:8">
      <c r="B96" s="8">
        <v>335</v>
      </c>
      <c r="C96" s="9">
        <v>7566453.2977385782</v>
      </c>
      <c r="D96" s="22">
        <v>7566453.2977385782</v>
      </c>
      <c r="E96" s="17">
        <f t="shared" si="4"/>
        <v>0</v>
      </c>
      <c r="F96" s="17">
        <f t="shared" si="7"/>
        <v>368542.94771953276</v>
      </c>
      <c r="G96" s="17">
        <f t="shared" si="5"/>
        <v>-368542.94771953276</v>
      </c>
      <c r="H96" s="17">
        <f t="shared" si="6"/>
        <v>135823904313.80226</v>
      </c>
    </row>
    <row r="97" spans="2:8">
      <c r="B97" s="8">
        <v>337</v>
      </c>
      <c r="C97" s="9">
        <v>5186009.7966551716</v>
      </c>
      <c r="D97" s="22">
        <v>5186009.7966551716</v>
      </c>
      <c r="E97" s="17">
        <f t="shared" si="4"/>
        <v>0</v>
      </c>
      <c r="F97" s="17">
        <f t="shared" si="7"/>
        <v>368542.94771953276</v>
      </c>
      <c r="G97" s="17">
        <f t="shared" si="5"/>
        <v>-368542.94771953276</v>
      </c>
      <c r="H97" s="17">
        <f t="shared" si="6"/>
        <v>135823904313.80226</v>
      </c>
    </row>
    <row r="98" spans="2:8">
      <c r="B98" s="8">
        <v>341</v>
      </c>
      <c r="C98" s="9">
        <v>4961393.5893734554</v>
      </c>
      <c r="D98" s="22">
        <v>4961393.5893734554</v>
      </c>
      <c r="E98" s="17">
        <f t="shared" si="4"/>
        <v>0</v>
      </c>
      <c r="F98" s="17">
        <f t="shared" si="7"/>
        <v>368542.94771953276</v>
      </c>
      <c r="G98" s="17">
        <f t="shared" si="5"/>
        <v>-368542.94771953276</v>
      </c>
      <c r="H98" s="17">
        <f t="shared" si="6"/>
        <v>135823904313.80226</v>
      </c>
    </row>
    <row r="99" spans="2:8">
      <c r="B99" s="8">
        <v>347</v>
      </c>
      <c r="C99" s="9">
        <v>6541336.6669515064</v>
      </c>
      <c r="D99" s="23">
        <v>6111876</v>
      </c>
      <c r="E99" s="17">
        <f t="shared" si="4"/>
        <v>429460.6669515064</v>
      </c>
      <c r="F99" s="17">
        <f t="shared" si="7"/>
        <v>368542.94771953276</v>
      </c>
      <c r="G99" s="17">
        <f t="shared" si="5"/>
        <v>60917.719231973635</v>
      </c>
      <c r="H99" s="17">
        <f t="shared" si="6"/>
        <v>3710968516.4255705</v>
      </c>
    </row>
    <row r="100" spans="2:8">
      <c r="B100" s="8">
        <v>348</v>
      </c>
      <c r="C100" s="9">
        <v>374462.07382427441</v>
      </c>
      <c r="D100" s="23">
        <v>126797</v>
      </c>
      <c r="E100" s="17">
        <f t="shared" si="4"/>
        <v>247665.07382427441</v>
      </c>
      <c r="F100" s="17">
        <f t="shared" si="7"/>
        <v>368542.94771953276</v>
      </c>
      <c r="G100" s="17">
        <f t="shared" si="5"/>
        <v>-120877.87389525835</v>
      </c>
      <c r="H100" s="17">
        <f t="shared" si="6"/>
        <v>14611460397.437981</v>
      </c>
    </row>
    <row r="101" spans="2:8">
      <c r="B101" s="8">
        <v>356</v>
      </c>
      <c r="C101" s="9">
        <v>7669300.6643879516</v>
      </c>
      <c r="D101" s="22">
        <v>7669300.6643879516</v>
      </c>
      <c r="E101" s="17">
        <f t="shared" si="4"/>
        <v>0</v>
      </c>
      <c r="F101" s="17">
        <f t="shared" si="7"/>
        <v>368542.94771953276</v>
      </c>
      <c r="G101" s="17">
        <f t="shared" si="5"/>
        <v>-368542.94771953276</v>
      </c>
      <c r="H101" s="17">
        <f t="shared" si="6"/>
        <v>135823904313.80226</v>
      </c>
    </row>
    <row r="102" spans="2:8">
      <c r="B102" s="8">
        <v>357</v>
      </c>
      <c r="C102" s="9">
        <v>1713003.7655873287</v>
      </c>
      <c r="D102" s="22">
        <v>1713003.7655873287</v>
      </c>
      <c r="E102" s="17">
        <f t="shared" si="4"/>
        <v>0</v>
      </c>
      <c r="F102" s="17">
        <f t="shared" si="7"/>
        <v>368542.94771953276</v>
      </c>
      <c r="G102" s="17">
        <f t="shared" si="5"/>
        <v>-368542.94771953276</v>
      </c>
      <c r="H102" s="17">
        <f t="shared" si="6"/>
        <v>135823904313.80226</v>
      </c>
    </row>
    <row r="103" spans="2:8">
      <c r="B103" s="8">
        <v>358</v>
      </c>
      <c r="C103" s="9">
        <v>7246314.1653492842</v>
      </c>
      <c r="D103" s="22">
        <v>7246314.1653492842</v>
      </c>
      <c r="E103" s="17">
        <f t="shared" si="4"/>
        <v>0</v>
      </c>
      <c r="F103" s="17">
        <f t="shared" si="7"/>
        <v>368542.94771953276</v>
      </c>
      <c r="G103" s="17">
        <f t="shared" si="5"/>
        <v>-368542.94771953276</v>
      </c>
      <c r="H103" s="17">
        <f t="shared" si="6"/>
        <v>135823904313.80226</v>
      </c>
    </row>
    <row r="104" spans="2:8">
      <c r="B104" s="8">
        <v>359</v>
      </c>
      <c r="C104" s="9">
        <v>9463788.8421277497</v>
      </c>
      <c r="D104" s="22">
        <v>9463788.8421277497</v>
      </c>
      <c r="E104" s="17">
        <f t="shared" si="4"/>
        <v>0</v>
      </c>
      <c r="F104" s="17">
        <f t="shared" si="7"/>
        <v>368542.94771953276</v>
      </c>
      <c r="G104" s="17">
        <f t="shared" si="5"/>
        <v>-368542.94771953276</v>
      </c>
      <c r="H104" s="17">
        <f t="shared" si="6"/>
        <v>135823904313.80226</v>
      </c>
    </row>
    <row r="105" spans="2:8">
      <c r="B105" s="8">
        <v>360</v>
      </c>
      <c r="C105" s="9">
        <v>5926083.5774407182</v>
      </c>
      <c r="D105" s="22">
        <v>5926083.5774407182</v>
      </c>
      <c r="E105" s="17">
        <f t="shared" si="4"/>
        <v>0</v>
      </c>
      <c r="F105" s="17">
        <f t="shared" si="7"/>
        <v>368542.94771953276</v>
      </c>
      <c r="G105" s="17">
        <f t="shared" si="5"/>
        <v>-368542.94771953276</v>
      </c>
      <c r="H105" s="17">
        <f t="shared" si="6"/>
        <v>135823904313.80226</v>
      </c>
    </row>
    <row r="106" spans="2:8">
      <c r="B106" s="8">
        <v>361</v>
      </c>
      <c r="C106" s="9">
        <v>3500167.5017853328</v>
      </c>
      <c r="D106" s="22">
        <v>3500167.5017853328</v>
      </c>
      <c r="E106" s="17">
        <f t="shared" si="4"/>
        <v>0</v>
      </c>
      <c r="F106" s="17">
        <f t="shared" si="7"/>
        <v>368542.94771953276</v>
      </c>
      <c r="G106" s="17">
        <f t="shared" si="5"/>
        <v>-368542.94771953276</v>
      </c>
      <c r="H106" s="17">
        <f t="shared" si="6"/>
        <v>135823904313.80226</v>
      </c>
    </row>
    <row r="107" spans="2:8">
      <c r="B107" s="8">
        <v>362</v>
      </c>
      <c r="C107" s="9">
        <v>5982237.6292611472</v>
      </c>
      <c r="D107" s="22">
        <v>5982237.6292611472</v>
      </c>
      <c r="E107" s="17">
        <f t="shared" si="4"/>
        <v>0</v>
      </c>
      <c r="F107" s="17">
        <f t="shared" si="7"/>
        <v>368542.94771953276</v>
      </c>
      <c r="G107" s="17">
        <f t="shared" si="5"/>
        <v>-368542.94771953276</v>
      </c>
      <c r="H107" s="17">
        <f t="shared" si="6"/>
        <v>135823904313.80226</v>
      </c>
    </row>
    <row r="108" spans="2:8">
      <c r="B108" s="8">
        <v>382</v>
      </c>
      <c r="C108" s="9">
        <v>6711935.1178624835</v>
      </c>
      <c r="D108" s="22">
        <v>6711935.1178624835</v>
      </c>
      <c r="E108" s="17">
        <f t="shared" si="4"/>
        <v>0</v>
      </c>
      <c r="F108" s="17">
        <f t="shared" si="7"/>
        <v>368542.94771953276</v>
      </c>
      <c r="G108" s="17">
        <f t="shared" si="5"/>
        <v>-368542.94771953276</v>
      </c>
      <c r="H108" s="17">
        <f t="shared" si="6"/>
        <v>135823904313.80226</v>
      </c>
    </row>
    <row r="109" spans="2:8">
      <c r="B109" s="8">
        <v>386</v>
      </c>
      <c r="C109" s="9">
        <v>7954953.8845179603</v>
      </c>
      <c r="D109" s="22">
        <v>7954953.8845179603</v>
      </c>
      <c r="E109" s="17">
        <f t="shared" si="4"/>
        <v>0</v>
      </c>
      <c r="F109" s="17">
        <f t="shared" si="7"/>
        <v>368542.94771953276</v>
      </c>
      <c r="G109" s="17">
        <f t="shared" si="5"/>
        <v>-368542.94771953276</v>
      </c>
      <c r="H109" s="17">
        <f t="shared" si="6"/>
        <v>135823904313.80226</v>
      </c>
    </row>
    <row r="110" spans="2:8">
      <c r="B110" s="8">
        <v>393</v>
      </c>
      <c r="C110" s="9">
        <v>7701345.0961333048</v>
      </c>
      <c r="D110" s="22">
        <v>7701345.0961333048</v>
      </c>
      <c r="E110" s="17">
        <f t="shared" si="4"/>
        <v>0</v>
      </c>
      <c r="F110" s="17">
        <f t="shared" si="7"/>
        <v>368542.94771953276</v>
      </c>
      <c r="G110" s="17">
        <f t="shared" si="5"/>
        <v>-368542.94771953276</v>
      </c>
      <c r="H110" s="17">
        <f t="shared" si="6"/>
        <v>135823904313.80226</v>
      </c>
    </row>
    <row r="111" spans="2:8">
      <c r="B111" s="8">
        <v>394</v>
      </c>
      <c r="C111" s="9">
        <v>9901424.2242500074</v>
      </c>
      <c r="D111" s="22">
        <v>9901424.2242500074</v>
      </c>
      <c r="E111" s="17">
        <f t="shared" si="4"/>
        <v>0</v>
      </c>
      <c r="F111" s="17">
        <f t="shared" si="7"/>
        <v>368542.94771953276</v>
      </c>
      <c r="G111" s="17">
        <f t="shared" si="5"/>
        <v>-368542.94771953276</v>
      </c>
      <c r="H111" s="17">
        <f t="shared" si="6"/>
        <v>135823904313.80226</v>
      </c>
    </row>
    <row r="112" spans="2:8">
      <c r="B112" s="8">
        <v>397</v>
      </c>
      <c r="C112" s="9">
        <v>3180028.3693960388</v>
      </c>
      <c r="D112" s="23">
        <v>1234509</v>
      </c>
      <c r="E112" s="17">
        <f t="shared" si="4"/>
        <v>1945519.3693960388</v>
      </c>
      <c r="F112" s="17">
        <f t="shared" si="7"/>
        <v>368542.94771953276</v>
      </c>
      <c r="G112" s="17">
        <f t="shared" si="5"/>
        <v>1576976.4216765061</v>
      </c>
      <c r="H112" s="17">
        <f t="shared" si="6"/>
        <v>2486854634523.6372</v>
      </c>
    </row>
    <row r="113" spans="2:8">
      <c r="B113" s="8">
        <v>400</v>
      </c>
      <c r="C113" s="9">
        <v>5298317.9002960296</v>
      </c>
      <c r="D113" s="23">
        <v>5110987</v>
      </c>
      <c r="E113" s="17">
        <f t="shared" si="4"/>
        <v>187330.90029602963</v>
      </c>
      <c r="F113" s="17">
        <f t="shared" si="7"/>
        <v>368542.94771953276</v>
      </c>
      <c r="G113" s="17">
        <f t="shared" si="5"/>
        <v>-181212.04742350313</v>
      </c>
      <c r="H113" s="17">
        <f t="shared" si="6"/>
        <v>32837806131.417946</v>
      </c>
    </row>
    <row r="114" spans="2:8">
      <c r="B114" s="8">
        <v>401</v>
      </c>
      <c r="C114" s="9">
        <v>3979613.2377086701</v>
      </c>
      <c r="D114" s="23">
        <v>2876954</v>
      </c>
      <c r="E114" s="17">
        <f t="shared" si="4"/>
        <v>1102659.2377086701</v>
      </c>
      <c r="F114" s="17">
        <f t="shared" si="7"/>
        <v>368542.94771953276</v>
      </c>
      <c r="G114" s="17">
        <f t="shared" si="5"/>
        <v>734116.28998913732</v>
      </c>
      <c r="H114" s="17">
        <f t="shared" si="6"/>
        <v>538926727227.41516</v>
      </c>
    </row>
    <row r="115" spans="2:8">
      <c r="B115" s="8">
        <v>415</v>
      </c>
      <c r="C115" s="9">
        <v>4368419.0095522935</v>
      </c>
      <c r="D115" s="23">
        <v>1245938</v>
      </c>
      <c r="E115" s="17">
        <f t="shared" si="4"/>
        <v>3122481.0095522935</v>
      </c>
      <c r="F115" s="17">
        <f t="shared" si="7"/>
        <v>368542.94771953276</v>
      </c>
      <c r="G115" s="17">
        <f t="shared" si="5"/>
        <v>2753938.0618327605</v>
      </c>
      <c r="H115" s="17">
        <f t="shared" si="6"/>
        <v>7584174848411.1816</v>
      </c>
    </row>
    <row r="116" spans="2:8">
      <c r="B116" s="8">
        <v>416</v>
      </c>
      <c r="C116" s="9">
        <v>1530197.9121066928</v>
      </c>
      <c r="D116" s="23">
        <v>896435</v>
      </c>
      <c r="E116" s="17">
        <f t="shared" si="4"/>
        <v>633762.91210669279</v>
      </c>
      <c r="F116" s="17">
        <f t="shared" si="7"/>
        <v>368542.94771953276</v>
      </c>
      <c r="G116" s="17">
        <f t="shared" si="5"/>
        <v>265219.96438716003</v>
      </c>
      <c r="H116" s="17">
        <f t="shared" si="6"/>
        <v>70341629509.526428</v>
      </c>
    </row>
    <row r="117" spans="2:8">
      <c r="B117" s="8">
        <v>421</v>
      </c>
      <c r="C117" s="9">
        <v>2025818.4564348278</v>
      </c>
      <c r="D117" s="9">
        <v>2025818.4564348278</v>
      </c>
      <c r="E117" s="17">
        <f t="shared" si="4"/>
        <v>0</v>
      </c>
      <c r="F117" s="17">
        <f t="shared" si="7"/>
        <v>368542.94771953276</v>
      </c>
      <c r="G117" s="17">
        <f t="shared" si="5"/>
        <v>-368542.94771953276</v>
      </c>
      <c r="H117" s="17">
        <f t="shared" si="6"/>
        <v>135823904313.80226</v>
      </c>
    </row>
    <row r="118" spans="2:8">
      <c r="B118" s="8">
        <v>426</v>
      </c>
      <c r="C118" s="9">
        <v>2811975.1819208348</v>
      </c>
      <c r="D118" s="22">
        <v>2811975.1819208348</v>
      </c>
      <c r="E118" s="17">
        <f t="shared" si="4"/>
        <v>0</v>
      </c>
      <c r="F118" s="17">
        <f t="shared" si="7"/>
        <v>368542.94771953276</v>
      </c>
      <c r="G118" s="17">
        <f t="shared" si="5"/>
        <v>-368542.94771953276</v>
      </c>
      <c r="H118" s="17">
        <f t="shared" si="6"/>
        <v>135823904313.80226</v>
      </c>
    </row>
    <row r="119" spans="2:8">
      <c r="B119" s="8">
        <v>431</v>
      </c>
      <c r="C119" s="9">
        <v>8685261.7432477791</v>
      </c>
      <c r="D119" s="22">
        <v>8685261.7432477791</v>
      </c>
      <c r="E119" s="17">
        <f t="shared" si="4"/>
        <v>0</v>
      </c>
      <c r="F119" s="17">
        <f t="shared" si="7"/>
        <v>368542.94771953276</v>
      </c>
      <c r="G119" s="17">
        <f t="shared" si="5"/>
        <v>-368542.94771953276</v>
      </c>
      <c r="H119" s="17">
        <f t="shared" si="6"/>
        <v>135823904313.80226</v>
      </c>
    </row>
    <row r="120" spans="2:8">
      <c r="B120" s="8">
        <v>437</v>
      </c>
      <c r="C120" s="9">
        <v>5484480.7894833218</v>
      </c>
      <c r="D120" s="9">
        <v>5484480.7894833218</v>
      </c>
      <c r="E120" s="17">
        <f t="shared" si="4"/>
        <v>0</v>
      </c>
      <c r="F120" s="17">
        <f t="shared" si="7"/>
        <v>368542.94771953276</v>
      </c>
      <c r="G120" s="17">
        <f t="shared" si="5"/>
        <v>-368542.94771953276</v>
      </c>
      <c r="H120" s="17">
        <f t="shared" si="6"/>
        <v>135823904313.80226</v>
      </c>
    </row>
    <row r="121" spans="2:8">
      <c r="B121" s="8">
        <v>444</v>
      </c>
      <c r="C121" s="9">
        <v>5115817.2318796348</v>
      </c>
      <c r="D121" s="22">
        <v>5115817.2318796348</v>
      </c>
      <c r="E121" s="17">
        <f t="shared" si="4"/>
        <v>0</v>
      </c>
      <c r="F121" s="17">
        <f t="shared" si="7"/>
        <v>368542.94771953276</v>
      </c>
      <c r="G121" s="17">
        <f t="shared" si="5"/>
        <v>-368542.94771953276</v>
      </c>
      <c r="H121" s="17">
        <f t="shared" si="6"/>
        <v>135823904313.80226</v>
      </c>
    </row>
    <row r="122" spans="2:8">
      <c r="B122" s="8">
        <v>446</v>
      </c>
      <c r="C122" s="9">
        <v>2451246.4359874264</v>
      </c>
      <c r="D122" s="22">
        <v>2451246.4359874264</v>
      </c>
      <c r="E122" s="17">
        <f t="shared" si="4"/>
        <v>0</v>
      </c>
      <c r="F122" s="17">
        <f t="shared" si="7"/>
        <v>368542.94771953276</v>
      </c>
      <c r="G122" s="17">
        <f t="shared" si="5"/>
        <v>-368542.94771953276</v>
      </c>
      <c r="H122" s="17">
        <f t="shared" si="6"/>
        <v>135823904313.80226</v>
      </c>
    </row>
    <row r="123" spans="2:8">
      <c r="B123" s="8">
        <v>449</v>
      </c>
      <c r="C123" s="9">
        <v>3300881.6548356577</v>
      </c>
      <c r="D123" s="22">
        <v>3300881.6548356577</v>
      </c>
      <c r="E123" s="17">
        <f t="shared" si="4"/>
        <v>0</v>
      </c>
      <c r="F123" s="17">
        <f t="shared" si="7"/>
        <v>368542.94771953276</v>
      </c>
      <c r="G123" s="17">
        <f t="shared" si="5"/>
        <v>-368542.94771953276</v>
      </c>
      <c r="H123" s="17">
        <f t="shared" si="6"/>
        <v>135823904313.80226</v>
      </c>
    </row>
    <row r="124" spans="2:8">
      <c r="B124" s="8">
        <v>451</v>
      </c>
      <c r="C124" s="9">
        <v>1258888.3899960327</v>
      </c>
      <c r="D124" s="22">
        <v>1258888.3899960327</v>
      </c>
      <c r="E124" s="17">
        <f t="shared" si="4"/>
        <v>0</v>
      </c>
      <c r="F124" s="17">
        <f t="shared" si="7"/>
        <v>368542.94771953276</v>
      </c>
      <c r="G124" s="17">
        <f t="shared" si="5"/>
        <v>-368542.94771953276</v>
      </c>
      <c r="H124" s="17">
        <f t="shared" si="6"/>
        <v>135823904313.80226</v>
      </c>
    </row>
    <row r="125" spans="2:8">
      <c r="B125" s="8">
        <v>454</v>
      </c>
      <c r="C125" s="9">
        <v>8201238.2313608201</v>
      </c>
      <c r="D125" s="23">
        <v>6574899</v>
      </c>
      <c r="E125" s="17">
        <f t="shared" si="4"/>
        <v>1626339.2313608201</v>
      </c>
      <c r="F125" s="17">
        <f t="shared" si="7"/>
        <v>368542.94771953276</v>
      </c>
      <c r="G125" s="17">
        <f t="shared" si="5"/>
        <v>1257796.2836412874</v>
      </c>
      <c r="H125" s="17">
        <f t="shared" si="6"/>
        <v>1582051491141.8337</v>
      </c>
    </row>
    <row r="126" spans="2:8">
      <c r="B126" s="8">
        <v>456</v>
      </c>
      <c r="C126" s="9">
        <v>1951658.4858241524</v>
      </c>
      <c r="D126" s="23">
        <v>897657</v>
      </c>
      <c r="E126" s="17">
        <f t="shared" si="4"/>
        <v>1054001.4858241524</v>
      </c>
      <c r="F126" s="17">
        <f t="shared" si="7"/>
        <v>368542.94771953276</v>
      </c>
      <c r="G126" s="17">
        <f t="shared" si="5"/>
        <v>685458.5381046196</v>
      </c>
      <c r="H126" s="17">
        <f t="shared" si="6"/>
        <v>469853407460.52222</v>
      </c>
    </row>
    <row r="127" spans="2:8">
      <c r="B127" s="8">
        <v>464</v>
      </c>
      <c r="C127" s="9">
        <v>5950803.5676442767</v>
      </c>
      <c r="D127" s="23">
        <v>4637589</v>
      </c>
      <c r="E127" s="17">
        <f t="shared" si="4"/>
        <v>1313214.5676442767</v>
      </c>
      <c r="F127" s="17">
        <f t="shared" si="7"/>
        <v>368542.94771953276</v>
      </c>
      <c r="G127" s="17">
        <f t="shared" si="5"/>
        <v>944671.61992474389</v>
      </c>
      <c r="H127" s="17">
        <f t="shared" si="6"/>
        <v>892404469491.23975</v>
      </c>
    </row>
    <row r="128" spans="2:8">
      <c r="B128" s="8">
        <v>465</v>
      </c>
      <c r="C128" s="9">
        <v>516067.94363231299</v>
      </c>
      <c r="D128" s="23">
        <v>445678</v>
      </c>
      <c r="E128" s="17">
        <f t="shared" si="4"/>
        <v>70389.943632312992</v>
      </c>
      <c r="F128" s="17">
        <f t="shared" si="7"/>
        <v>368542.94771953276</v>
      </c>
      <c r="G128" s="17">
        <f t="shared" si="5"/>
        <v>-298153.00408721977</v>
      </c>
      <c r="H128" s="17">
        <f t="shared" si="6"/>
        <v>88895213846.233688</v>
      </c>
    </row>
    <row r="129" spans="2:8">
      <c r="B129" s="8">
        <v>467</v>
      </c>
      <c r="C129" s="9">
        <v>7422405.9474166082</v>
      </c>
      <c r="D129" s="23">
        <v>6478356</v>
      </c>
      <c r="E129" s="17">
        <f t="shared" si="4"/>
        <v>944049.94741660822</v>
      </c>
      <c r="F129" s="17">
        <f t="shared" si="7"/>
        <v>368542.94771953276</v>
      </c>
      <c r="G129" s="17">
        <f t="shared" si="5"/>
        <v>575506.99969707546</v>
      </c>
      <c r="H129" s="17">
        <f t="shared" si="6"/>
        <v>331208306700.32959</v>
      </c>
    </row>
    <row r="130" spans="2:8">
      <c r="B130" s="8">
        <v>474</v>
      </c>
      <c r="C130" s="9">
        <v>9804375.3738212232</v>
      </c>
      <c r="D130" s="23">
        <v>8769567</v>
      </c>
      <c r="E130" s="17">
        <f t="shared" si="4"/>
        <v>1034808.3738212232</v>
      </c>
      <c r="F130" s="17">
        <f t="shared" si="7"/>
        <v>368542.94771953276</v>
      </c>
      <c r="G130" s="17">
        <f t="shared" si="5"/>
        <v>666265.42610169039</v>
      </c>
      <c r="H130" s="17">
        <f t="shared" si="6"/>
        <v>443909618018.46704</v>
      </c>
    </row>
    <row r="131" spans="2:8">
      <c r="B131" s="8">
        <v>476</v>
      </c>
      <c r="C131" s="9">
        <v>8060547.9167455062</v>
      </c>
      <c r="D131" s="23">
        <v>7587490</v>
      </c>
      <c r="E131" s="17">
        <f t="shared" si="4"/>
        <v>473057.91674550623</v>
      </c>
      <c r="F131" s="17">
        <f t="shared" si="7"/>
        <v>368542.94771953276</v>
      </c>
      <c r="G131" s="17">
        <f t="shared" si="5"/>
        <v>104514.96902597346</v>
      </c>
      <c r="H131" s="17">
        <f t="shared" si="6"/>
        <v>10923378750.500193</v>
      </c>
    </row>
    <row r="132" spans="2:8">
      <c r="B132" s="8">
        <v>477</v>
      </c>
      <c r="C132" s="9">
        <v>8924221.6485488452</v>
      </c>
      <c r="D132" s="22">
        <v>8924221.6485488452</v>
      </c>
      <c r="E132" s="17">
        <f t="shared" ref="E132:E195" si="8">C132-D132</f>
        <v>0</v>
      </c>
      <c r="F132" s="17">
        <f t="shared" si="7"/>
        <v>368542.94771953276</v>
      </c>
      <c r="G132" s="17">
        <f t="shared" ref="G132:G195" si="9">E132-F132</f>
        <v>-368542.94771953276</v>
      </c>
      <c r="H132" s="17">
        <f t="shared" ref="H132:H195" si="10">POWER(G132,2)</f>
        <v>135823904313.80226</v>
      </c>
    </row>
    <row r="133" spans="2:8">
      <c r="B133" s="8">
        <v>495</v>
      </c>
      <c r="C133" s="9">
        <v>1749320.7882320627</v>
      </c>
      <c r="D133" s="22">
        <v>1749320.7882320627</v>
      </c>
      <c r="E133" s="17">
        <f t="shared" si="8"/>
        <v>0</v>
      </c>
      <c r="F133" s="17">
        <f t="shared" ref="F133:F196" si="11">F$3</f>
        <v>368542.94771953276</v>
      </c>
      <c r="G133" s="17">
        <f t="shared" si="9"/>
        <v>-368542.94771953276</v>
      </c>
      <c r="H133" s="17">
        <f t="shared" si="10"/>
        <v>135823904313.80226</v>
      </c>
    </row>
    <row r="134" spans="2:8">
      <c r="B134" s="8">
        <v>499</v>
      </c>
      <c r="C134" s="9">
        <v>8001036.8292184211</v>
      </c>
      <c r="D134" s="22">
        <v>8001036.8292184211</v>
      </c>
      <c r="E134" s="17">
        <f t="shared" si="8"/>
        <v>0</v>
      </c>
      <c r="F134" s="17">
        <f t="shared" si="11"/>
        <v>368542.94771953276</v>
      </c>
      <c r="G134" s="17">
        <f t="shared" si="9"/>
        <v>-368542.94771953276</v>
      </c>
      <c r="H134" s="17">
        <f t="shared" si="10"/>
        <v>135823904313.80226</v>
      </c>
    </row>
    <row r="135" spans="2:8">
      <c r="B135" s="8">
        <v>500</v>
      </c>
      <c r="C135" s="9">
        <v>4308602.7369609671</v>
      </c>
      <c r="D135" s="22">
        <v>4308602.7369609671</v>
      </c>
      <c r="E135" s="17">
        <f t="shared" si="8"/>
        <v>0</v>
      </c>
      <c r="F135" s="17">
        <f t="shared" si="11"/>
        <v>368542.94771953276</v>
      </c>
      <c r="G135" s="17">
        <f t="shared" si="9"/>
        <v>-368542.94771953276</v>
      </c>
      <c r="H135" s="17">
        <f t="shared" si="10"/>
        <v>135823904313.80226</v>
      </c>
    </row>
    <row r="136" spans="2:8">
      <c r="B136" s="8">
        <v>502</v>
      </c>
      <c r="C136" s="9">
        <v>2251045.033845027</v>
      </c>
      <c r="D136" s="22">
        <v>2251045.033845027</v>
      </c>
      <c r="E136" s="17">
        <f t="shared" si="8"/>
        <v>0</v>
      </c>
      <c r="F136" s="17">
        <f t="shared" si="11"/>
        <v>368542.94771953276</v>
      </c>
      <c r="G136" s="17">
        <f t="shared" si="9"/>
        <v>-368542.94771953276</v>
      </c>
      <c r="H136" s="17">
        <f t="shared" si="10"/>
        <v>135823904313.80226</v>
      </c>
    </row>
    <row r="137" spans="2:8">
      <c r="B137" s="8">
        <v>512</v>
      </c>
      <c r="C137" s="9">
        <v>6088747.2166814171</v>
      </c>
      <c r="D137" s="22">
        <v>6088747.2166814171</v>
      </c>
      <c r="E137" s="17">
        <f t="shared" si="8"/>
        <v>0</v>
      </c>
      <c r="F137" s="17">
        <f t="shared" si="11"/>
        <v>368542.94771953276</v>
      </c>
      <c r="G137" s="17">
        <f t="shared" si="9"/>
        <v>-368542.94771953276</v>
      </c>
      <c r="H137" s="17">
        <f t="shared" si="10"/>
        <v>135823904313.80226</v>
      </c>
    </row>
    <row r="138" spans="2:8">
      <c r="B138" s="8">
        <v>515</v>
      </c>
      <c r="C138" s="9">
        <v>4069642.8316599019</v>
      </c>
      <c r="D138" s="22">
        <v>4069642.8316599019</v>
      </c>
      <c r="E138" s="17">
        <f t="shared" si="8"/>
        <v>0</v>
      </c>
      <c r="F138" s="17">
        <f t="shared" si="11"/>
        <v>368542.94771953276</v>
      </c>
      <c r="G138" s="17">
        <f t="shared" si="9"/>
        <v>-368542.94771953276</v>
      </c>
      <c r="H138" s="17">
        <f t="shared" si="10"/>
        <v>135823904313.80226</v>
      </c>
    </row>
    <row r="139" spans="2:8">
      <c r="B139" s="8">
        <v>517</v>
      </c>
      <c r="C139" s="9">
        <v>271919.89223914302</v>
      </c>
      <c r="D139" s="22">
        <v>271919.89223914302</v>
      </c>
      <c r="E139" s="17">
        <f t="shared" si="8"/>
        <v>0</v>
      </c>
      <c r="F139" s="17">
        <f t="shared" si="11"/>
        <v>368542.94771953276</v>
      </c>
      <c r="G139" s="17">
        <f t="shared" si="9"/>
        <v>-368542.94771953276</v>
      </c>
      <c r="H139" s="17">
        <f t="shared" si="10"/>
        <v>135823904313.80226</v>
      </c>
    </row>
    <row r="140" spans="2:8">
      <c r="B140" s="8">
        <v>518</v>
      </c>
      <c r="C140" s="9">
        <v>1333963.9157994324</v>
      </c>
      <c r="D140" s="23">
        <v>657890</v>
      </c>
      <c r="E140" s="17">
        <f t="shared" si="8"/>
        <v>676073.91579943243</v>
      </c>
      <c r="F140" s="17">
        <f t="shared" si="11"/>
        <v>368542.94771953276</v>
      </c>
      <c r="G140" s="17">
        <f t="shared" si="9"/>
        <v>307530.96807989967</v>
      </c>
      <c r="H140" s="17">
        <f t="shared" si="10"/>
        <v>94575296328.160263</v>
      </c>
    </row>
    <row r="141" spans="2:8">
      <c r="B141" s="8">
        <v>520</v>
      </c>
      <c r="C141" s="9">
        <v>5820184.36014893</v>
      </c>
      <c r="D141" s="23">
        <v>5463789</v>
      </c>
      <c r="E141" s="17">
        <f t="shared" si="8"/>
        <v>356395.36014892999</v>
      </c>
      <c r="F141" s="17">
        <f t="shared" si="11"/>
        <v>368542.94771953276</v>
      </c>
      <c r="G141" s="17">
        <f t="shared" si="9"/>
        <v>-12147.587570602773</v>
      </c>
      <c r="H141" s="17">
        <f t="shared" si="10"/>
        <v>147563883.78546298</v>
      </c>
    </row>
    <row r="142" spans="2:8">
      <c r="B142" s="8">
        <v>527</v>
      </c>
      <c r="C142" s="9">
        <v>8451184.7989745773</v>
      </c>
      <c r="D142" s="23">
        <v>7546378</v>
      </c>
      <c r="E142" s="17">
        <f t="shared" si="8"/>
        <v>904806.79897457734</v>
      </c>
      <c r="F142" s="17">
        <f t="shared" si="11"/>
        <v>368542.94771953276</v>
      </c>
      <c r="G142" s="17">
        <f t="shared" si="9"/>
        <v>536263.85125504457</v>
      </c>
      <c r="H142" s="17">
        <f t="shared" si="10"/>
        <v>287578918162.89258</v>
      </c>
    </row>
    <row r="143" spans="2:8">
      <c r="B143" s="8">
        <v>533</v>
      </c>
      <c r="C143" s="9">
        <v>3821527.3744315929</v>
      </c>
      <c r="D143" s="23">
        <v>2345675</v>
      </c>
      <c r="E143" s="17">
        <f t="shared" si="8"/>
        <v>1475852.3744315929</v>
      </c>
      <c r="F143" s="17">
        <f t="shared" si="11"/>
        <v>368542.94771953276</v>
      </c>
      <c r="G143" s="17">
        <f t="shared" si="9"/>
        <v>1107309.4267120601</v>
      </c>
      <c r="H143" s="17">
        <f t="shared" si="10"/>
        <v>1226134166485.3911</v>
      </c>
    </row>
    <row r="144" spans="2:8">
      <c r="B144" s="8">
        <v>538</v>
      </c>
      <c r="C144" s="9">
        <v>5052033.5534531698</v>
      </c>
      <c r="D144" s="9">
        <v>5052033.5534531698</v>
      </c>
      <c r="E144" s="17">
        <f t="shared" si="8"/>
        <v>0</v>
      </c>
      <c r="F144" s="17">
        <f t="shared" si="11"/>
        <v>368542.94771953276</v>
      </c>
      <c r="G144" s="17">
        <f t="shared" si="9"/>
        <v>-368542.94771953276</v>
      </c>
      <c r="H144" s="17">
        <f t="shared" si="10"/>
        <v>135823904313.80226</v>
      </c>
    </row>
    <row r="145" spans="2:8">
      <c r="B145" s="8">
        <v>543</v>
      </c>
      <c r="C145" s="9">
        <v>8966642.3724784087</v>
      </c>
      <c r="D145" s="23">
        <v>7685904</v>
      </c>
      <c r="E145" s="17">
        <f t="shared" si="8"/>
        <v>1280738.3724784087</v>
      </c>
      <c r="F145" s="17">
        <f t="shared" si="11"/>
        <v>368542.94771953276</v>
      </c>
      <c r="G145" s="17">
        <f t="shared" si="9"/>
        <v>912195.42475887598</v>
      </c>
      <c r="H145" s="17">
        <f t="shared" si="10"/>
        <v>832100492951.02612</v>
      </c>
    </row>
    <row r="146" spans="2:8">
      <c r="B146" s="8">
        <v>546</v>
      </c>
      <c r="C146" s="9">
        <v>2235785.7806329541</v>
      </c>
      <c r="D146" s="23">
        <v>1234897</v>
      </c>
      <c r="E146" s="17">
        <f t="shared" si="8"/>
        <v>1000888.7806329541</v>
      </c>
      <c r="F146" s="17">
        <f t="shared" si="11"/>
        <v>368542.94771953276</v>
      </c>
      <c r="G146" s="17">
        <f t="shared" si="9"/>
        <v>632345.83291342133</v>
      </c>
      <c r="H146" s="17">
        <f t="shared" si="10"/>
        <v>399861252402.96857</v>
      </c>
    </row>
    <row r="147" spans="2:8">
      <c r="B147" s="8">
        <v>555</v>
      </c>
      <c r="C147" s="9">
        <v>8168278.2444227422</v>
      </c>
      <c r="D147" s="23">
        <v>7685904</v>
      </c>
      <c r="E147" s="17">
        <f t="shared" si="8"/>
        <v>482374.24442274217</v>
      </c>
      <c r="F147" s="17">
        <f t="shared" si="11"/>
        <v>368542.94771953276</v>
      </c>
      <c r="G147" s="17">
        <f t="shared" si="9"/>
        <v>113831.2967032094</v>
      </c>
      <c r="H147" s="17">
        <f t="shared" si="10"/>
        <v>12957564109.134092</v>
      </c>
    </row>
    <row r="148" spans="2:8">
      <c r="B148" s="8">
        <v>561</v>
      </c>
      <c r="C148" s="9">
        <v>550859.04095583968</v>
      </c>
      <c r="D148" s="9">
        <v>550859.04095583968</v>
      </c>
      <c r="E148" s="17">
        <f t="shared" si="8"/>
        <v>0</v>
      </c>
      <c r="F148" s="17">
        <f t="shared" si="11"/>
        <v>368542.94771953276</v>
      </c>
      <c r="G148" s="17">
        <f t="shared" si="9"/>
        <v>-368542.94771953276</v>
      </c>
      <c r="H148" s="17">
        <f t="shared" si="10"/>
        <v>135823904313.80226</v>
      </c>
    </row>
    <row r="149" spans="2:8">
      <c r="B149" s="8">
        <v>562</v>
      </c>
      <c r="C149" s="9">
        <v>9270606.696462905</v>
      </c>
      <c r="D149" s="23">
        <v>7689344</v>
      </c>
      <c r="E149" s="17">
        <f t="shared" si="8"/>
        <v>1581262.696462905</v>
      </c>
      <c r="F149" s="17">
        <f t="shared" si="11"/>
        <v>368542.94771953276</v>
      </c>
      <c r="G149" s="17">
        <f t="shared" si="9"/>
        <v>1212719.7487433723</v>
      </c>
      <c r="H149" s="17">
        <f t="shared" si="10"/>
        <v>1470689188992.188</v>
      </c>
    </row>
    <row r="150" spans="2:8">
      <c r="B150" s="8">
        <v>568</v>
      </c>
      <c r="C150" s="9">
        <v>1366618.7176732689</v>
      </c>
      <c r="D150" s="23">
        <v>657890</v>
      </c>
      <c r="E150" s="17">
        <f t="shared" si="8"/>
        <v>708728.71767326887</v>
      </c>
      <c r="F150" s="17">
        <f t="shared" si="11"/>
        <v>368542.94771953276</v>
      </c>
      <c r="G150" s="17">
        <f t="shared" si="9"/>
        <v>340185.7699537361</v>
      </c>
      <c r="H150" s="17">
        <f t="shared" si="10"/>
        <v>115726358079.01627</v>
      </c>
    </row>
    <row r="151" spans="2:8">
      <c r="B151" s="8">
        <v>570</v>
      </c>
      <c r="C151" s="9">
        <v>3322549.7943968019</v>
      </c>
      <c r="D151" s="23">
        <v>2364789</v>
      </c>
      <c r="E151" s="17">
        <f t="shared" si="8"/>
        <v>957760.79439680185</v>
      </c>
      <c r="F151" s="17">
        <f t="shared" si="11"/>
        <v>368542.94771953276</v>
      </c>
      <c r="G151" s="17">
        <f t="shared" si="9"/>
        <v>589217.84667726909</v>
      </c>
      <c r="H151" s="17">
        <f t="shared" si="10"/>
        <v>347177670842.9978</v>
      </c>
    </row>
    <row r="152" spans="2:8">
      <c r="B152" s="8">
        <v>573</v>
      </c>
      <c r="C152" s="9">
        <v>1845759.2685323649</v>
      </c>
      <c r="D152" s="22">
        <v>1845759.2685323649</v>
      </c>
      <c r="E152" s="17">
        <f t="shared" si="8"/>
        <v>0</v>
      </c>
      <c r="F152" s="17">
        <f t="shared" si="11"/>
        <v>368542.94771953276</v>
      </c>
      <c r="G152" s="17">
        <f t="shared" si="9"/>
        <v>-368542.94771953276</v>
      </c>
      <c r="H152" s="17">
        <f t="shared" si="10"/>
        <v>135823904313.80226</v>
      </c>
    </row>
    <row r="153" spans="2:8">
      <c r="B153" s="8">
        <v>581</v>
      </c>
      <c r="C153" s="9">
        <v>8160648.6178167062</v>
      </c>
      <c r="D153" s="9">
        <v>8160648.6178167062</v>
      </c>
      <c r="E153" s="17">
        <f t="shared" si="8"/>
        <v>0</v>
      </c>
      <c r="F153" s="17">
        <f t="shared" si="11"/>
        <v>368542.94771953276</v>
      </c>
      <c r="G153" s="17">
        <f t="shared" si="9"/>
        <v>-368542.94771953276</v>
      </c>
      <c r="H153" s="17">
        <f t="shared" si="10"/>
        <v>135823904313.80226</v>
      </c>
    </row>
    <row r="154" spans="2:8">
      <c r="B154" s="8">
        <v>585</v>
      </c>
      <c r="C154" s="9">
        <v>9648425.8059938345</v>
      </c>
      <c r="D154" s="22">
        <v>9648425.8059938345</v>
      </c>
      <c r="E154" s="17">
        <f t="shared" si="8"/>
        <v>0</v>
      </c>
      <c r="F154" s="17">
        <f t="shared" si="11"/>
        <v>368542.94771953276</v>
      </c>
      <c r="G154" s="17">
        <f t="shared" si="9"/>
        <v>-368542.94771953276</v>
      </c>
      <c r="H154" s="17">
        <f t="shared" si="10"/>
        <v>135823904313.80226</v>
      </c>
    </row>
    <row r="155" spans="2:8">
      <c r="B155" s="8">
        <v>586</v>
      </c>
      <c r="C155" s="9">
        <v>6725973.6308175912</v>
      </c>
      <c r="D155" s="22">
        <v>6725973.6308175912</v>
      </c>
      <c r="E155" s="17">
        <f t="shared" si="8"/>
        <v>0</v>
      </c>
      <c r="F155" s="17">
        <f t="shared" si="11"/>
        <v>368542.94771953276</v>
      </c>
      <c r="G155" s="17">
        <f t="shared" si="9"/>
        <v>-368542.94771953276</v>
      </c>
      <c r="H155" s="17">
        <f t="shared" si="10"/>
        <v>135823904313.80226</v>
      </c>
    </row>
    <row r="156" spans="2:8">
      <c r="B156" s="8">
        <v>588</v>
      </c>
      <c r="C156" s="9">
        <v>2930081.8017822811</v>
      </c>
      <c r="D156" s="22">
        <v>2930081.8017822811</v>
      </c>
      <c r="E156" s="17">
        <f t="shared" si="8"/>
        <v>0</v>
      </c>
      <c r="F156" s="17">
        <f t="shared" si="11"/>
        <v>368542.94771953276</v>
      </c>
      <c r="G156" s="17">
        <f t="shared" si="9"/>
        <v>-368542.94771953276</v>
      </c>
      <c r="H156" s="17">
        <f t="shared" si="10"/>
        <v>135823904313.80226</v>
      </c>
    </row>
    <row r="157" spans="2:8">
      <c r="B157" s="8">
        <v>591</v>
      </c>
      <c r="C157" s="9">
        <v>9442731.0726950895</v>
      </c>
      <c r="D157" s="22">
        <v>9442731.0726950895</v>
      </c>
      <c r="E157" s="17">
        <f t="shared" si="8"/>
        <v>0</v>
      </c>
      <c r="F157" s="17">
        <f t="shared" si="11"/>
        <v>368542.94771953276</v>
      </c>
      <c r="G157" s="17">
        <f t="shared" si="9"/>
        <v>-368542.94771953276</v>
      </c>
      <c r="H157" s="17">
        <f t="shared" si="10"/>
        <v>135823904313.80226</v>
      </c>
    </row>
    <row r="158" spans="2:8">
      <c r="B158" s="8">
        <v>599</v>
      </c>
      <c r="C158" s="9">
        <v>8453321.0944242682</v>
      </c>
      <c r="D158" s="9">
        <v>8453321.0944242682</v>
      </c>
      <c r="E158" s="17">
        <f t="shared" si="8"/>
        <v>0</v>
      </c>
      <c r="F158" s="17">
        <f t="shared" si="11"/>
        <v>368542.94771953276</v>
      </c>
      <c r="G158" s="17">
        <f t="shared" si="9"/>
        <v>-368542.94771953276</v>
      </c>
      <c r="H158" s="17">
        <f t="shared" si="10"/>
        <v>135823904313.80226</v>
      </c>
    </row>
    <row r="159" spans="2:8">
      <c r="B159" s="8">
        <v>603</v>
      </c>
      <c r="C159" s="9">
        <v>1241492.8413342691</v>
      </c>
      <c r="D159" s="22">
        <v>1241492.8413342691</v>
      </c>
      <c r="E159" s="17">
        <f t="shared" si="8"/>
        <v>0</v>
      </c>
      <c r="F159" s="17">
        <f t="shared" si="11"/>
        <v>368542.94771953276</v>
      </c>
      <c r="G159" s="17">
        <f t="shared" si="9"/>
        <v>-368542.94771953276</v>
      </c>
      <c r="H159" s="17">
        <f t="shared" si="10"/>
        <v>135823904313.80226</v>
      </c>
    </row>
    <row r="160" spans="2:8">
      <c r="B160" s="8">
        <v>607</v>
      </c>
      <c r="C160" s="9">
        <v>7889033.9106418043</v>
      </c>
      <c r="D160" s="22">
        <v>7889033.9106418043</v>
      </c>
      <c r="E160" s="17">
        <f t="shared" si="8"/>
        <v>0</v>
      </c>
      <c r="F160" s="17">
        <f t="shared" si="11"/>
        <v>368542.94771953276</v>
      </c>
      <c r="G160" s="17">
        <f t="shared" si="9"/>
        <v>-368542.94771953276</v>
      </c>
      <c r="H160" s="17">
        <f t="shared" si="10"/>
        <v>135823904313.80226</v>
      </c>
    </row>
    <row r="161" spans="2:8">
      <c r="B161" s="8">
        <v>610</v>
      </c>
      <c r="C161" s="9">
        <v>1038849.9586779382</v>
      </c>
      <c r="D161" s="22">
        <v>1038849.9586779382</v>
      </c>
      <c r="E161" s="17">
        <f t="shared" si="8"/>
        <v>0</v>
      </c>
      <c r="F161" s="17">
        <f t="shared" si="11"/>
        <v>368542.94771953276</v>
      </c>
      <c r="G161" s="17">
        <f t="shared" si="9"/>
        <v>-368542.94771953276</v>
      </c>
      <c r="H161" s="17">
        <f t="shared" si="10"/>
        <v>135823904313.80226</v>
      </c>
    </row>
    <row r="162" spans="2:8">
      <c r="B162" s="8">
        <v>614</v>
      </c>
      <c r="C162" s="9">
        <v>8342538.9161046175</v>
      </c>
      <c r="D162" s="22">
        <v>8342538.9161046175</v>
      </c>
      <c r="E162" s="17">
        <f t="shared" si="8"/>
        <v>0</v>
      </c>
      <c r="F162" s="17">
        <f t="shared" si="11"/>
        <v>368542.94771953276</v>
      </c>
      <c r="G162" s="17">
        <f t="shared" si="9"/>
        <v>-368542.94771953276</v>
      </c>
      <c r="H162" s="17">
        <f t="shared" si="10"/>
        <v>135823904313.80226</v>
      </c>
    </row>
    <row r="163" spans="2:8">
      <c r="B163" s="8">
        <v>617</v>
      </c>
      <c r="C163" s="9">
        <v>6184270.1417889949</v>
      </c>
      <c r="D163" s="22">
        <v>6184270.1417889949</v>
      </c>
      <c r="E163" s="17">
        <f t="shared" si="8"/>
        <v>0</v>
      </c>
      <c r="F163" s="17">
        <f t="shared" si="11"/>
        <v>368542.94771953276</v>
      </c>
      <c r="G163" s="17">
        <f t="shared" si="9"/>
        <v>-368542.94771953276</v>
      </c>
      <c r="H163" s="17">
        <f t="shared" si="10"/>
        <v>135823904313.80226</v>
      </c>
    </row>
    <row r="164" spans="2:8">
      <c r="B164" s="8">
        <v>621</v>
      </c>
      <c r="C164" s="9">
        <v>6101870.1744438</v>
      </c>
      <c r="D164" s="22">
        <v>6101870.1744438</v>
      </c>
      <c r="E164" s="17">
        <f t="shared" si="8"/>
        <v>0</v>
      </c>
      <c r="F164" s="17">
        <f t="shared" si="11"/>
        <v>368542.94771953276</v>
      </c>
      <c r="G164" s="17">
        <f t="shared" si="9"/>
        <v>-368542.94771953276</v>
      </c>
      <c r="H164" s="17">
        <f t="shared" si="10"/>
        <v>135823904313.80226</v>
      </c>
    </row>
    <row r="165" spans="2:8">
      <c r="B165" s="8">
        <v>623</v>
      </c>
      <c r="C165" s="9">
        <v>6569108.5077974796</v>
      </c>
      <c r="D165" s="22">
        <v>6569108.5077974796</v>
      </c>
      <c r="E165" s="17">
        <f t="shared" si="8"/>
        <v>0</v>
      </c>
      <c r="F165" s="17">
        <f t="shared" si="11"/>
        <v>368542.94771953276</v>
      </c>
      <c r="G165" s="17">
        <f t="shared" si="9"/>
        <v>-368542.94771953276</v>
      </c>
      <c r="H165" s="17">
        <f t="shared" si="10"/>
        <v>135823904313.80226</v>
      </c>
    </row>
    <row r="166" spans="2:8">
      <c r="B166" s="8">
        <v>625</v>
      </c>
      <c r="C166" s="9">
        <v>7946713.8877834408</v>
      </c>
      <c r="D166" s="9">
        <v>7946713.8877834408</v>
      </c>
      <c r="E166" s="17">
        <f t="shared" si="8"/>
        <v>0</v>
      </c>
      <c r="F166" s="17">
        <f t="shared" si="11"/>
        <v>368542.94771953276</v>
      </c>
      <c r="G166" s="17">
        <f t="shared" si="9"/>
        <v>-368542.94771953276</v>
      </c>
      <c r="H166" s="17">
        <f t="shared" si="10"/>
        <v>135823904313.80226</v>
      </c>
    </row>
    <row r="167" spans="2:8">
      <c r="B167" s="8">
        <v>626</v>
      </c>
      <c r="C167" s="9">
        <v>4609515.2103030486</v>
      </c>
      <c r="D167" s="22">
        <v>4609515.2103030486</v>
      </c>
      <c r="E167" s="17">
        <f t="shared" si="8"/>
        <v>0</v>
      </c>
      <c r="F167" s="17">
        <f t="shared" si="11"/>
        <v>368542.94771953276</v>
      </c>
      <c r="G167" s="17">
        <f t="shared" si="9"/>
        <v>-368542.94771953276</v>
      </c>
      <c r="H167" s="17">
        <f t="shared" si="10"/>
        <v>135823904313.80226</v>
      </c>
    </row>
    <row r="168" spans="2:8">
      <c r="B168" s="8">
        <v>628</v>
      </c>
      <c r="C168" s="9">
        <v>1996825.8753318889</v>
      </c>
      <c r="D168" s="9">
        <v>1996825.8753318889</v>
      </c>
      <c r="E168" s="17">
        <f t="shared" si="8"/>
        <v>0</v>
      </c>
      <c r="F168" s="17">
        <f t="shared" si="11"/>
        <v>368542.94771953276</v>
      </c>
      <c r="G168" s="17">
        <f t="shared" si="9"/>
        <v>-368542.94771953276</v>
      </c>
      <c r="H168" s="17">
        <f t="shared" si="10"/>
        <v>135823904313.80226</v>
      </c>
    </row>
    <row r="169" spans="2:8">
      <c r="B169" s="8">
        <v>633</v>
      </c>
      <c r="C169" s="9">
        <v>1739554.8661763358</v>
      </c>
      <c r="D169" s="9">
        <v>1739554.8661763358</v>
      </c>
      <c r="E169" s="17">
        <f t="shared" si="8"/>
        <v>0</v>
      </c>
      <c r="F169" s="17">
        <f t="shared" si="11"/>
        <v>368542.94771953276</v>
      </c>
      <c r="G169" s="17">
        <f t="shared" si="9"/>
        <v>-368542.94771953276</v>
      </c>
      <c r="H169" s="17">
        <f t="shared" si="10"/>
        <v>135823904313.80226</v>
      </c>
    </row>
    <row r="170" spans="2:8">
      <c r="B170" s="8">
        <v>634</v>
      </c>
      <c r="C170" s="9">
        <v>5212560.8972441787</v>
      </c>
      <c r="D170" s="22">
        <v>5212560.8972441787</v>
      </c>
      <c r="E170" s="17">
        <f t="shared" si="8"/>
        <v>0</v>
      </c>
      <c r="F170" s="17">
        <f t="shared" si="11"/>
        <v>368542.94771953276</v>
      </c>
      <c r="G170" s="17">
        <f t="shared" si="9"/>
        <v>-368542.94771953276</v>
      </c>
      <c r="H170" s="17">
        <f t="shared" si="10"/>
        <v>135823904313.80226</v>
      </c>
    </row>
    <row r="171" spans="2:8">
      <c r="B171" s="8">
        <v>640</v>
      </c>
      <c r="C171" s="9">
        <v>7274391.1912594987</v>
      </c>
      <c r="D171" s="22">
        <v>7274391.1912594987</v>
      </c>
      <c r="E171" s="17">
        <f t="shared" si="8"/>
        <v>0</v>
      </c>
      <c r="F171" s="17">
        <f t="shared" si="11"/>
        <v>368542.94771953276</v>
      </c>
      <c r="G171" s="17">
        <f t="shared" si="9"/>
        <v>-368542.94771953276</v>
      </c>
      <c r="H171" s="17">
        <f t="shared" si="10"/>
        <v>135823904313.80226</v>
      </c>
    </row>
    <row r="172" spans="2:8">
      <c r="B172" s="8">
        <v>643</v>
      </c>
      <c r="C172" s="9">
        <v>8190251.5690481281</v>
      </c>
      <c r="D172" s="22">
        <v>8190251.5690481281</v>
      </c>
      <c r="E172" s="17">
        <f t="shared" si="8"/>
        <v>0</v>
      </c>
      <c r="F172" s="17">
        <f t="shared" si="11"/>
        <v>368542.94771953276</v>
      </c>
      <c r="G172" s="17">
        <f t="shared" si="9"/>
        <v>-368542.94771953276</v>
      </c>
      <c r="H172" s="17">
        <f t="shared" si="10"/>
        <v>135823904313.80226</v>
      </c>
    </row>
    <row r="173" spans="2:8">
      <c r="B173" s="8">
        <v>645</v>
      </c>
      <c r="C173" s="9">
        <v>4789574.3982055113</v>
      </c>
      <c r="D173" s="22">
        <v>4789574.3982055113</v>
      </c>
      <c r="E173" s="17">
        <f t="shared" si="8"/>
        <v>0</v>
      </c>
      <c r="F173" s="17">
        <f t="shared" si="11"/>
        <v>368542.94771953276</v>
      </c>
      <c r="G173" s="17">
        <f t="shared" si="9"/>
        <v>-368542.94771953276</v>
      </c>
      <c r="H173" s="17">
        <f t="shared" si="10"/>
        <v>135823904313.80226</v>
      </c>
    </row>
    <row r="174" spans="2:8">
      <c r="B174" s="8">
        <v>647</v>
      </c>
      <c r="C174" s="9">
        <v>9366434.8066347241</v>
      </c>
      <c r="D174" s="23">
        <v>8675894</v>
      </c>
      <c r="E174" s="17">
        <f t="shared" si="8"/>
        <v>690540.80663472414</v>
      </c>
      <c r="F174" s="17">
        <f t="shared" si="11"/>
        <v>368542.94771953276</v>
      </c>
      <c r="G174" s="17">
        <f t="shared" si="9"/>
        <v>321997.85891519138</v>
      </c>
      <c r="H174" s="17">
        <f t="shared" si="10"/>
        <v>103682621145.96748</v>
      </c>
    </row>
    <row r="175" spans="2:8">
      <c r="B175" s="8">
        <v>657</v>
      </c>
      <c r="C175" s="9">
        <v>2873317.3798333691</v>
      </c>
      <c r="D175" s="23">
        <v>1256478</v>
      </c>
      <c r="E175" s="17">
        <f t="shared" si="8"/>
        <v>1616839.3798333691</v>
      </c>
      <c r="F175" s="17">
        <f t="shared" si="11"/>
        <v>368542.94771953276</v>
      </c>
      <c r="G175" s="17">
        <f t="shared" si="9"/>
        <v>1248296.4321138363</v>
      </c>
      <c r="H175" s="17">
        <f t="shared" si="10"/>
        <v>1558243982428.1335</v>
      </c>
    </row>
    <row r="176" spans="2:8">
      <c r="B176" s="8">
        <v>658</v>
      </c>
      <c r="C176" s="9">
        <v>496841.28458510089</v>
      </c>
      <c r="D176" s="23">
        <v>324567</v>
      </c>
      <c r="E176" s="17">
        <f t="shared" si="8"/>
        <v>172274.28458510089</v>
      </c>
      <c r="F176" s="17">
        <f t="shared" si="11"/>
        <v>368542.94771953276</v>
      </c>
      <c r="G176" s="17">
        <f t="shared" si="9"/>
        <v>-196268.66313443187</v>
      </c>
      <c r="H176" s="17">
        <f t="shared" si="10"/>
        <v>38521388128.577095</v>
      </c>
    </row>
    <row r="177" spans="2:8">
      <c r="B177" s="8">
        <v>669</v>
      </c>
      <c r="C177" s="9">
        <v>2545548.6208380382</v>
      </c>
      <c r="D177" s="9">
        <v>2545548.6208380382</v>
      </c>
      <c r="E177" s="17">
        <f t="shared" si="8"/>
        <v>0</v>
      </c>
      <c r="F177" s="17">
        <f t="shared" si="11"/>
        <v>368542.94771953276</v>
      </c>
      <c r="G177" s="17">
        <f t="shared" si="9"/>
        <v>-368542.94771953276</v>
      </c>
      <c r="H177" s="17">
        <f t="shared" si="10"/>
        <v>135823904313.80226</v>
      </c>
    </row>
    <row r="178" spans="2:8">
      <c r="B178" s="8">
        <v>670</v>
      </c>
      <c r="C178" s="9">
        <v>4520706.3566087829</v>
      </c>
      <c r="D178" s="23">
        <v>3546768</v>
      </c>
      <c r="E178" s="17">
        <f t="shared" si="8"/>
        <v>973938.35660878289</v>
      </c>
      <c r="F178" s="17">
        <f t="shared" si="11"/>
        <v>368542.94771953276</v>
      </c>
      <c r="G178" s="17">
        <f t="shared" si="9"/>
        <v>605395.40888925013</v>
      </c>
      <c r="H178" s="17">
        <f t="shared" si="10"/>
        <v>366503601104.18237</v>
      </c>
    </row>
    <row r="179" spans="2:8">
      <c r="B179" s="8">
        <v>684</v>
      </c>
      <c r="C179" s="9">
        <v>494399.80407116917</v>
      </c>
      <c r="D179" s="9">
        <v>494399.80407116917</v>
      </c>
      <c r="E179" s="17">
        <f t="shared" si="8"/>
        <v>0</v>
      </c>
      <c r="F179" s="17">
        <f t="shared" si="11"/>
        <v>368542.94771953276</v>
      </c>
      <c r="G179" s="17">
        <f t="shared" si="9"/>
        <v>-368542.94771953276</v>
      </c>
      <c r="H179" s="17">
        <f t="shared" si="10"/>
        <v>135823904313.80226</v>
      </c>
    </row>
    <row r="180" spans="2:8">
      <c r="B180" s="8">
        <v>687</v>
      </c>
      <c r="C180" s="9">
        <v>1019318.1145664846</v>
      </c>
      <c r="D180" s="9">
        <v>1019318.1145664846</v>
      </c>
      <c r="E180" s="17">
        <f t="shared" si="8"/>
        <v>0</v>
      </c>
      <c r="F180" s="17">
        <f t="shared" si="11"/>
        <v>368542.94771953276</v>
      </c>
      <c r="G180" s="17">
        <f t="shared" si="9"/>
        <v>-368542.94771953276</v>
      </c>
      <c r="H180" s="17">
        <f t="shared" si="10"/>
        <v>135823904313.80226</v>
      </c>
    </row>
    <row r="181" spans="2:8">
      <c r="B181" s="8">
        <v>689</v>
      </c>
      <c r="C181" s="9">
        <v>2411572.3776360364</v>
      </c>
      <c r="D181" s="9">
        <v>2411572.3776360364</v>
      </c>
      <c r="E181" s="17">
        <f t="shared" si="8"/>
        <v>0</v>
      </c>
      <c r="F181" s="17">
        <f t="shared" si="11"/>
        <v>368542.94771953276</v>
      </c>
      <c r="G181" s="17">
        <f t="shared" si="9"/>
        <v>-368542.94771953276</v>
      </c>
      <c r="H181" s="17">
        <f t="shared" si="10"/>
        <v>135823904313.80226</v>
      </c>
    </row>
    <row r="182" spans="2:8">
      <c r="B182" s="8">
        <v>694</v>
      </c>
      <c r="C182" s="9">
        <v>4389476.7789849546</v>
      </c>
      <c r="D182" s="23">
        <v>3456785</v>
      </c>
      <c r="E182" s="17">
        <f t="shared" si="8"/>
        <v>932691.77898495458</v>
      </c>
      <c r="F182" s="17">
        <f t="shared" si="11"/>
        <v>368542.94771953276</v>
      </c>
      <c r="G182" s="17">
        <f t="shared" si="9"/>
        <v>564148.83126542182</v>
      </c>
      <c r="H182" s="17">
        <f t="shared" si="10"/>
        <v>318263903818.14136</v>
      </c>
    </row>
    <row r="183" spans="2:8">
      <c r="B183" s="8">
        <v>695</v>
      </c>
      <c r="C183" s="9">
        <v>1832636.3107699819</v>
      </c>
      <c r="D183" s="23">
        <v>987698</v>
      </c>
      <c r="E183" s="17">
        <f t="shared" si="8"/>
        <v>844938.31076998194</v>
      </c>
      <c r="F183" s="17">
        <f t="shared" si="11"/>
        <v>368542.94771953276</v>
      </c>
      <c r="G183" s="17">
        <f t="shared" si="9"/>
        <v>476395.36305044917</v>
      </c>
      <c r="H183" s="17">
        <f t="shared" si="10"/>
        <v>226952541935.96927</v>
      </c>
    </row>
    <row r="184" spans="2:8">
      <c r="B184" s="8">
        <v>701</v>
      </c>
      <c r="C184" s="9">
        <v>7893611.6866054265</v>
      </c>
      <c r="D184" s="23">
        <v>6453870</v>
      </c>
      <c r="E184" s="17">
        <f t="shared" si="8"/>
        <v>1439741.6866054265</v>
      </c>
      <c r="F184" s="17">
        <f t="shared" si="11"/>
        <v>368542.94771953276</v>
      </c>
      <c r="G184" s="17">
        <f t="shared" si="9"/>
        <v>1071198.7388858937</v>
      </c>
      <c r="H184" s="17">
        <f t="shared" si="10"/>
        <v>1147466738190.729</v>
      </c>
    </row>
    <row r="185" spans="2:8">
      <c r="B185" s="8">
        <v>702</v>
      </c>
      <c r="C185" s="9">
        <v>9269691.1412701812</v>
      </c>
      <c r="D185" s="23">
        <v>5467209</v>
      </c>
      <c r="E185" s="17">
        <f t="shared" si="8"/>
        <v>3802482.1412701812</v>
      </c>
      <c r="F185" s="17">
        <f t="shared" si="11"/>
        <v>368542.94771953276</v>
      </c>
      <c r="G185" s="17">
        <f t="shared" si="9"/>
        <v>3433939.1935506482</v>
      </c>
      <c r="H185" s="17">
        <f t="shared" si="10"/>
        <v>11791938385003.275</v>
      </c>
    </row>
    <row r="186" spans="2:8">
      <c r="B186" s="8">
        <v>705</v>
      </c>
      <c r="C186" s="9">
        <v>4185918.3411358991</v>
      </c>
      <c r="D186" s="9">
        <v>4185918.3411358991</v>
      </c>
      <c r="E186" s="17">
        <f t="shared" si="8"/>
        <v>0</v>
      </c>
      <c r="F186" s="17">
        <f t="shared" si="11"/>
        <v>368542.94771953276</v>
      </c>
      <c r="G186" s="17">
        <f t="shared" si="9"/>
        <v>-368542.94771953276</v>
      </c>
      <c r="H186" s="17">
        <f t="shared" si="10"/>
        <v>135823904313.80226</v>
      </c>
    </row>
    <row r="187" spans="2:8">
      <c r="B187" s="8">
        <v>710</v>
      </c>
      <c r="C187" s="9">
        <v>3524277.1218604082</v>
      </c>
      <c r="D187" s="23">
        <v>3176589</v>
      </c>
      <c r="E187" s="17">
        <f t="shared" si="8"/>
        <v>347688.12186040822</v>
      </c>
      <c r="F187" s="17">
        <f t="shared" si="11"/>
        <v>368542.94771953276</v>
      </c>
      <c r="G187" s="17">
        <f t="shared" si="9"/>
        <v>-20854.825859124539</v>
      </c>
      <c r="H187" s="17">
        <f t="shared" si="10"/>
        <v>434923761.61440957</v>
      </c>
    </row>
    <row r="188" spans="2:8">
      <c r="B188" s="8">
        <v>716</v>
      </c>
      <c r="C188" s="9">
        <v>2229682.0793481246</v>
      </c>
      <c r="D188" s="23">
        <v>1278947</v>
      </c>
      <c r="E188" s="17">
        <f t="shared" si="8"/>
        <v>950735.07934812456</v>
      </c>
      <c r="F188" s="17">
        <f t="shared" si="11"/>
        <v>368542.94771953276</v>
      </c>
      <c r="G188" s="17">
        <f t="shared" si="9"/>
        <v>582192.1316285918</v>
      </c>
      <c r="H188" s="17">
        <f t="shared" si="10"/>
        <v>338947678130.24353</v>
      </c>
    </row>
    <row r="189" spans="2:8">
      <c r="B189" s="8">
        <v>717</v>
      </c>
      <c r="C189" s="9">
        <v>6563615.1766411327</v>
      </c>
      <c r="D189" s="23">
        <v>2765093</v>
      </c>
      <c r="E189" s="17">
        <f t="shared" si="8"/>
        <v>3798522.1766411327</v>
      </c>
      <c r="F189" s="17">
        <f t="shared" si="11"/>
        <v>368542.94771953276</v>
      </c>
      <c r="G189" s="17">
        <f t="shared" si="9"/>
        <v>3429979.2289215997</v>
      </c>
      <c r="H189" s="17">
        <f t="shared" si="10"/>
        <v>11764757510833.611</v>
      </c>
    </row>
    <row r="190" spans="2:8">
      <c r="B190" s="8">
        <v>719</v>
      </c>
      <c r="C190" s="9">
        <v>3055512.8631855221</v>
      </c>
      <c r="D190" s="22">
        <v>3055512.8631855221</v>
      </c>
      <c r="E190" s="17">
        <f t="shared" si="8"/>
        <v>0</v>
      </c>
      <c r="F190" s="17">
        <f t="shared" si="11"/>
        <v>368542.94771953276</v>
      </c>
      <c r="G190" s="17">
        <f t="shared" si="9"/>
        <v>-368542.94771953276</v>
      </c>
      <c r="H190" s="17">
        <f t="shared" si="10"/>
        <v>135823904313.80226</v>
      </c>
    </row>
    <row r="191" spans="2:8">
      <c r="B191" s="8">
        <v>727</v>
      </c>
      <c r="C191" s="9">
        <v>6448560.4074221011</v>
      </c>
      <c r="D191" s="22">
        <v>6448560.4074221011</v>
      </c>
      <c r="E191" s="17">
        <f t="shared" si="8"/>
        <v>0</v>
      </c>
      <c r="F191" s="17">
        <f t="shared" si="11"/>
        <v>368542.94771953276</v>
      </c>
      <c r="G191" s="17">
        <f t="shared" si="9"/>
        <v>-368542.94771953276</v>
      </c>
      <c r="H191" s="17">
        <f t="shared" si="10"/>
        <v>135823904313.80226</v>
      </c>
    </row>
    <row r="192" spans="2:8">
      <c r="B192" s="8">
        <v>728</v>
      </c>
      <c r="C192" s="9">
        <v>6065858.3368633073</v>
      </c>
      <c r="D192" s="22">
        <v>6065858.3368633073</v>
      </c>
      <c r="E192" s="17">
        <f t="shared" si="8"/>
        <v>0</v>
      </c>
      <c r="F192" s="17">
        <f t="shared" si="11"/>
        <v>368542.94771953276</v>
      </c>
      <c r="G192" s="17">
        <f t="shared" si="9"/>
        <v>-368542.94771953276</v>
      </c>
      <c r="H192" s="17">
        <f t="shared" si="10"/>
        <v>135823904313.80226</v>
      </c>
    </row>
    <row r="193" spans="2:8">
      <c r="B193" s="8">
        <v>732</v>
      </c>
      <c r="C193" s="9">
        <v>1527451.2465285196</v>
      </c>
      <c r="D193" s="22">
        <v>1527451.2465285196</v>
      </c>
      <c r="E193" s="17">
        <f t="shared" si="8"/>
        <v>0</v>
      </c>
      <c r="F193" s="17">
        <f t="shared" si="11"/>
        <v>368542.94771953276</v>
      </c>
      <c r="G193" s="17">
        <f t="shared" si="9"/>
        <v>-368542.94771953276</v>
      </c>
      <c r="H193" s="17">
        <f t="shared" si="10"/>
        <v>135823904313.80226</v>
      </c>
    </row>
    <row r="194" spans="2:8">
      <c r="B194" s="8">
        <v>735</v>
      </c>
      <c r="C194" s="9">
        <v>1968443.6643574329</v>
      </c>
      <c r="D194" s="22">
        <v>1968443.6643574329</v>
      </c>
      <c r="E194" s="17">
        <f t="shared" si="8"/>
        <v>0</v>
      </c>
      <c r="F194" s="17">
        <f t="shared" si="11"/>
        <v>368542.94771953276</v>
      </c>
      <c r="G194" s="17">
        <f t="shared" si="9"/>
        <v>-368542.94771953276</v>
      </c>
      <c r="H194" s="17">
        <f t="shared" si="10"/>
        <v>135823904313.80226</v>
      </c>
    </row>
    <row r="195" spans="2:8">
      <c r="B195" s="8">
        <v>736</v>
      </c>
      <c r="C195" s="9">
        <v>4150211.6886196476</v>
      </c>
      <c r="D195" s="22">
        <v>4150211.6886196476</v>
      </c>
      <c r="E195" s="17">
        <f t="shared" si="8"/>
        <v>0</v>
      </c>
      <c r="F195" s="17">
        <f t="shared" si="11"/>
        <v>368542.94771953276</v>
      </c>
      <c r="G195" s="17">
        <f t="shared" si="9"/>
        <v>-368542.94771953276</v>
      </c>
      <c r="H195" s="17">
        <f t="shared" si="10"/>
        <v>135823904313.80226</v>
      </c>
    </row>
    <row r="196" spans="2:8">
      <c r="B196" s="8">
        <v>740</v>
      </c>
      <c r="C196" s="9">
        <v>6638690.7024445329</v>
      </c>
      <c r="D196" s="22">
        <v>6638690.7024445329</v>
      </c>
      <c r="E196" s="17">
        <f t="shared" ref="E196:E236" si="12">C196-D196</f>
        <v>0</v>
      </c>
      <c r="F196" s="17">
        <f t="shared" si="11"/>
        <v>368542.94771953276</v>
      </c>
      <c r="G196" s="17">
        <f t="shared" ref="G196:G236" si="13">E196-F196</f>
        <v>-368542.94771953276</v>
      </c>
      <c r="H196" s="17">
        <f t="shared" ref="H196:H236" si="14">POWER(G196,2)</f>
        <v>135823904313.80226</v>
      </c>
    </row>
    <row r="197" spans="2:8">
      <c r="B197" s="8">
        <v>741</v>
      </c>
      <c r="C197" s="9">
        <v>4469130.080751976</v>
      </c>
      <c r="D197" s="22">
        <v>4469130.080751976</v>
      </c>
      <c r="E197" s="17">
        <f t="shared" si="12"/>
        <v>0</v>
      </c>
      <c r="F197" s="17">
        <f t="shared" ref="F197:F260" si="15">F$3</f>
        <v>368542.94771953276</v>
      </c>
      <c r="G197" s="17">
        <f t="shared" si="13"/>
        <v>-368542.94771953276</v>
      </c>
      <c r="H197" s="17">
        <f t="shared" si="14"/>
        <v>135823904313.80226</v>
      </c>
    </row>
    <row r="198" spans="2:8">
      <c r="B198" s="8">
        <v>750</v>
      </c>
      <c r="C198" s="9">
        <v>1908322.2067018647</v>
      </c>
      <c r="D198" s="22">
        <v>1908322.2067018647</v>
      </c>
      <c r="E198" s="17">
        <f t="shared" si="12"/>
        <v>0</v>
      </c>
      <c r="F198" s="17">
        <f t="shared" si="15"/>
        <v>368542.94771953276</v>
      </c>
      <c r="G198" s="17">
        <f t="shared" si="13"/>
        <v>-368542.94771953276</v>
      </c>
      <c r="H198" s="17">
        <f t="shared" si="14"/>
        <v>135823904313.80226</v>
      </c>
    </row>
    <row r="199" spans="2:8">
      <c r="B199" s="8">
        <v>753</v>
      </c>
      <c r="C199" s="9">
        <v>3574327.4723960082</v>
      </c>
      <c r="D199" s="22">
        <v>3574327.4723960082</v>
      </c>
      <c r="E199" s="17">
        <f t="shared" si="12"/>
        <v>0</v>
      </c>
      <c r="F199" s="17">
        <f t="shared" si="15"/>
        <v>368542.94771953276</v>
      </c>
      <c r="G199" s="17">
        <f t="shared" si="13"/>
        <v>-368542.94771953276</v>
      </c>
      <c r="H199" s="17">
        <f t="shared" si="14"/>
        <v>135823904313.80226</v>
      </c>
    </row>
    <row r="200" spans="2:8">
      <c r="B200" s="8">
        <v>759</v>
      </c>
      <c r="C200" s="9">
        <v>7386394.1098361155</v>
      </c>
      <c r="D200" s="22">
        <v>7386394.1098361155</v>
      </c>
      <c r="E200" s="17">
        <f t="shared" si="12"/>
        <v>0</v>
      </c>
      <c r="F200" s="17">
        <f t="shared" si="15"/>
        <v>368542.94771953276</v>
      </c>
      <c r="G200" s="17">
        <f t="shared" si="13"/>
        <v>-368542.94771953276</v>
      </c>
      <c r="H200" s="17">
        <f t="shared" si="14"/>
        <v>135823904313.80226</v>
      </c>
    </row>
    <row r="201" spans="2:8">
      <c r="B201" s="8">
        <v>763</v>
      </c>
      <c r="C201" s="9">
        <v>2067933.9953001495</v>
      </c>
      <c r="D201" s="22">
        <v>2067933.9953001495</v>
      </c>
      <c r="E201" s="17">
        <f t="shared" si="12"/>
        <v>0</v>
      </c>
      <c r="F201" s="17">
        <f t="shared" si="15"/>
        <v>368542.94771953276</v>
      </c>
      <c r="G201" s="17">
        <f t="shared" si="13"/>
        <v>-368542.94771953276</v>
      </c>
      <c r="H201" s="17">
        <f t="shared" si="14"/>
        <v>135823904313.80226</v>
      </c>
    </row>
    <row r="202" spans="2:8">
      <c r="B202" s="8">
        <v>769</v>
      </c>
      <c r="C202" s="9">
        <v>2551347.1370586259</v>
      </c>
      <c r="D202" s="22">
        <v>2551347.1370586259</v>
      </c>
      <c r="E202" s="17">
        <f t="shared" si="12"/>
        <v>0</v>
      </c>
      <c r="F202" s="17">
        <f t="shared" si="15"/>
        <v>368542.94771953276</v>
      </c>
      <c r="G202" s="17">
        <f t="shared" si="13"/>
        <v>-368542.94771953276</v>
      </c>
      <c r="H202" s="17">
        <f t="shared" si="14"/>
        <v>135823904313.80226</v>
      </c>
    </row>
    <row r="203" spans="2:8">
      <c r="B203" s="8">
        <v>772</v>
      </c>
      <c r="C203" s="9">
        <v>8132266.4068422494</v>
      </c>
      <c r="D203" s="22">
        <v>8132266.4068422494</v>
      </c>
      <c r="E203" s="17">
        <f t="shared" si="12"/>
        <v>0</v>
      </c>
      <c r="F203" s="17">
        <f t="shared" si="15"/>
        <v>368542.94771953276</v>
      </c>
      <c r="G203" s="17">
        <f t="shared" si="13"/>
        <v>-368542.94771953276</v>
      </c>
      <c r="H203" s="17">
        <f t="shared" si="14"/>
        <v>135823904313.80226</v>
      </c>
    </row>
    <row r="204" spans="2:8">
      <c r="B204" s="8">
        <v>773</v>
      </c>
      <c r="C204" s="9">
        <v>4033936.1791436505</v>
      </c>
      <c r="D204" s="9">
        <v>4033936.1791436505</v>
      </c>
      <c r="E204" s="17">
        <f t="shared" si="12"/>
        <v>0</v>
      </c>
      <c r="F204" s="17">
        <f t="shared" si="15"/>
        <v>368542.94771953276</v>
      </c>
      <c r="G204" s="17">
        <f t="shared" si="13"/>
        <v>-368542.94771953276</v>
      </c>
      <c r="H204" s="17">
        <f t="shared" si="14"/>
        <v>135823904313.80226</v>
      </c>
    </row>
    <row r="205" spans="2:8">
      <c r="B205" s="8">
        <v>777</v>
      </c>
      <c r="C205" s="9">
        <v>2344126.4784386731</v>
      </c>
      <c r="D205" s="22">
        <v>2344126.4784386731</v>
      </c>
      <c r="E205" s="17">
        <f t="shared" si="12"/>
        <v>0</v>
      </c>
      <c r="F205" s="17">
        <f t="shared" si="15"/>
        <v>368542.94771953276</v>
      </c>
      <c r="G205" s="17">
        <f t="shared" si="13"/>
        <v>-368542.94771953276</v>
      </c>
      <c r="H205" s="17">
        <f t="shared" si="14"/>
        <v>135823904313.80226</v>
      </c>
    </row>
    <row r="206" spans="2:8">
      <c r="B206" s="8">
        <v>780</v>
      </c>
      <c r="C206" s="9">
        <v>6409496.7191991946</v>
      </c>
      <c r="D206" s="22">
        <v>6409496.7191991946</v>
      </c>
      <c r="E206" s="17">
        <f t="shared" si="12"/>
        <v>0</v>
      </c>
      <c r="F206" s="17">
        <f t="shared" si="15"/>
        <v>368542.94771953276</v>
      </c>
      <c r="G206" s="17">
        <f t="shared" si="13"/>
        <v>-368542.94771953276</v>
      </c>
      <c r="H206" s="17">
        <f t="shared" si="14"/>
        <v>135823904313.80226</v>
      </c>
    </row>
    <row r="207" spans="2:8">
      <c r="B207" s="8">
        <v>782</v>
      </c>
      <c r="C207" s="9">
        <v>1048615.8807336651</v>
      </c>
      <c r="D207" s="22">
        <v>1048615.8807336651</v>
      </c>
      <c r="E207" s="17">
        <f t="shared" si="12"/>
        <v>0</v>
      </c>
      <c r="F207" s="17">
        <f t="shared" si="15"/>
        <v>368542.94771953276</v>
      </c>
      <c r="G207" s="17">
        <f t="shared" si="13"/>
        <v>-368542.94771953276</v>
      </c>
      <c r="H207" s="17">
        <f t="shared" si="14"/>
        <v>135823904313.80226</v>
      </c>
    </row>
    <row r="208" spans="2:8">
      <c r="B208" s="8">
        <v>786</v>
      </c>
      <c r="C208" s="9">
        <v>2912075.8829920348</v>
      </c>
      <c r="D208" s="22">
        <v>2912075.8829920348</v>
      </c>
      <c r="E208" s="17">
        <f t="shared" si="12"/>
        <v>0</v>
      </c>
      <c r="F208" s="17">
        <f t="shared" si="15"/>
        <v>368542.94771953276</v>
      </c>
      <c r="G208" s="17">
        <f t="shared" si="13"/>
        <v>-368542.94771953276</v>
      </c>
      <c r="H208" s="17">
        <f t="shared" si="14"/>
        <v>135823904313.80226</v>
      </c>
    </row>
    <row r="209" spans="2:8">
      <c r="B209" s="8">
        <v>789</v>
      </c>
      <c r="C209" s="9">
        <v>2820215.1786553543</v>
      </c>
      <c r="D209" s="22">
        <v>2820215.1786553543</v>
      </c>
      <c r="E209" s="17">
        <f t="shared" si="12"/>
        <v>0</v>
      </c>
      <c r="F209" s="17">
        <f t="shared" si="15"/>
        <v>368542.94771953276</v>
      </c>
      <c r="G209" s="17">
        <f t="shared" si="13"/>
        <v>-368542.94771953276</v>
      </c>
      <c r="H209" s="17">
        <f t="shared" si="14"/>
        <v>135823904313.80226</v>
      </c>
    </row>
    <row r="210" spans="2:8">
      <c r="B210" s="8">
        <v>791</v>
      </c>
      <c r="C210" s="9">
        <v>5361796.3936582534</v>
      </c>
      <c r="D210" s="22">
        <v>5361796.3936582534</v>
      </c>
      <c r="E210" s="17">
        <f t="shared" si="12"/>
        <v>0</v>
      </c>
      <c r="F210" s="17">
        <f t="shared" si="15"/>
        <v>368542.94771953276</v>
      </c>
      <c r="G210" s="17">
        <f t="shared" si="13"/>
        <v>-368542.94771953276</v>
      </c>
      <c r="H210" s="17">
        <f t="shared" si="14"/>
        <v>135823904313.80226</v>
      </c>
    </row>
    <row r="211" spans="2:8">
      <c r="B211" s="8">
        <v>796</v>
      </c>
      <c r="C211" s="9">
        <v>4299141.9999694815</v>
      </c>
      <c r="D211" s="22">
        <v>4299141.9999694815</v>
      </c>
      <c r="E211" s="17">
        <f t="shared" si="12"/>
        <v>0</v>
      </c>
      <c r="F211" s="17">
        <f t="shared" si="15"/>
        <v>368542.94771953276</v>
      </c>
      <c r="G211" s="17">
        <f t="shared" si="13"/>
        <v>-368542.94771953276</v>
      </c>
      <c r="H211" s="17">
        <f t="shared" si="14"/>
        <v>135823904313.80226</v>
      </c>
    </row>
    <row r="212" spans="2:8">
      <c r="B212" s="8">
        <v>800</v>
      </c>
      <c r="C212" s="9">
        <v>8536026.2468337044</v>
      </c>
      <c r="D212" s="22">
        <v>8536026.2468337044</v>
      </c>
      <c r="E212" s="17">
        <f t="shared" si="12"/>
        <v>0</v>
      </c>
      <c r="F212" s="17">
        <f t="shared" si="15"/>
        <v>368542.94771953276</v>
      </c>
      <c r="G212" s="17">
        <f t="shared" si="13"/>
        <v>-368542.94771953276</v>
      </c>
      <c r="H212" s="17">
        <f t="shared" si="14"/>
        <v>135823904313.80226</v>
      </c>
    </row>
    <row r="213" spans="2:8">
      <c r="B213" s="8">
        <v>801</v>
      </c>
      <c r="C213" s="9">
        <v>7552109.5997192301</v>
      </c>
      <c r="D213" s="23">
        <v>2675849</v>
      </c>
      <c r="E213" s="17">
        <f t="shared" si="12"/>
        <v>4876260.5997192301</v>
      </c>
      <c r="F213" s="17">
        <f t="shared" si="15"/>
        <v>368542.94771953276</v>
      </c>
      <c r="G213" s="17">
        <f t="shared" si="13"/>
        <v>4507717.6519996971</v>
      </c>
      <c r="H213" s="17">
        <f t="shared" si="14"/>
        <v>20319518430149.664</v>
      </c>
    </row>
    <row r="214" spans="2:8">
      <c r="B214" s="8">
        <v>804</v>
      </c>
      <c r="C214" s="9">
        <v>8657795.0874660481</v>
      </c>
      <c r="D214" s="23">
        <v>7664890</v>
      </c>
      <c r="E214" s="17">
        <f t="shared" si="12"/>
        <v>992905.08746604808</v>
      </c>
      <c r="F214" s="17">
        <f t="shared" si="15"/>
        <v>368542.94771953276</v>
      </c>
      <c r="G214" s="17">
        <f t="shared" si="13"/>
        <v>624362.13974651531</v>
      </c>
      <c r="H214" s="17">
        <f t="shared" si="14"/>
        <v>389828081548.84711</v>
      </c>
    </row>
    <row r="215" spans="2:8">
      <c r="B215" s="8">
        <v>814</v>
      </c>
      <c r="C215" s="9">
        <v>440687.23276467179</v>
      </c>
      <c r="D215" s="23">
        <v>324564</v>
      </c>
      <c r="E215" s="17">
        <f t="shared" si="12"/>
        <v>116123.23276467179</v>
      </c>
      <c r="F215" s="17">
        <f t="shared" si="15"/>
        <v>368542.94771953276</v>
      </c>
      <c r="G215" s="17">
        <f t="shared" si="13"/>
        <v>-252419.71495486097</v>
      </c>
      <c r="H215" s="17">
        <f t="shared" si="14"/>
        <v>63715712497.893265</v>
      </c>
    </row>
    <row r="216" spans="2:8">
      <c r="B216" s="8">
        <v>816</v>
      </c>
      <c r="C216" s="9">
        <v>8615984.7336649671</v>
      </c>
      <c r="D216" s="23">
        <v>7685904</v>
      </c>
      <c r="E216" s="17">
        <f t="shared" si="12"/>
        <v>930080.73366496712</v>
      </c>
      <c r="F216" s="17">
        <f t="shared" si="15"/>
        <v>368542.94771953276</v>
      </c>
      <c r="G216" s="17">
        <f t="shared" si="13"/>
        <v>561537.78594543436</v>
      </c>
      <c r="H216" s="17">
        <f t="shared" si="14"/>
        <v>315324685044.50043</v>
      </c>
    </row>
    <row r="217" spans="2:8">
      <c r="B217" s="8">
        <v>822</v>
      </c>
      <c r="C217" s="9">
        <v>2231818.374797815</v>
      </c>
      <c r="D217" s="9">
        <v>2231818.374797815</v>
      </c>
      <c r="E217" s="17">
        <f t="shared" si="12"/>
        <v>0</v>
      </c>
      <c r="F217" s="17">
        <f t="shared" si="15"/>
        <v>368542.94771953276</v>
      </c>
      <c r="G217" s="17">
        <f t="shared" si="13"/>
        <v>-368542.94771953276</v>
      </c>
      <c r="H217" s="17">
        <f t="shared" si="14"/>
        <v>135823904313.80226</v>
      </c>
    </row>
    <row r="218" spans="2:8">
      <c r="B218" s="8">
        <v>825</v>
      </c>
      <c r="C218" s="9">
        <v>9678639.1273537409</v>
      </c>
      <c r="D218" s="23">
        <v>6758132</v>
      </c>
      <c r="E218" s="17">
        <f t="shared" si="12"/>
        <v>2920507.1273537409</v>
      </c>
      <c r="F218" s="17">
        <f t="shared" si="15"/>
        <v>368542.94771953276</v>
      </c>
      <c r="G218" s="17">
        <f t="shared" si="13"/>
        <v>2551964.1796342079</v>
      </c>
      <c r="H218" s="17">
        <f t="shared" si="14"/>
        <v>6512521174136.0957</v>
      </c>
    </row>
    <row r="219" spans="2:8">
      <c r="B219" s="8">
        <v>827</v>
      </c>
      <c r="C219" s="9">
        <v>4129153.919186987</v>
      </c>
      <c r="D219" s="23">
        <v>3627890</v>
      </c>
      <c r="E219" s="17">
        <f t="shared" si="12"/>
        <v>501263.91918698698</v>
      </c>
      <c r="F219" s="17">
        <f t="shared" si="15"/>
        <v>368542.94771953276</v>
      </c>
      <c r="G219" s="17">
        <f t="shared" si="13"/>
        <v>132720.97146745422</v>
      </c>
      <c r="H219" s="17">
        <f t="shared" si="14"/>
        <v>17614856267.264797</v>
      </c>
    </row>
    <row r="220" spans="2:8">
      <c r="B220" s="8">
        <v>831</v>
      </c>
      <c r="C220" s="9">
        <v>8954434.9699087497</v>
      </c>
      <c r="D220" s="23">
        <v>7685936</v>
      </c>
      <c r="E220" s="17">
        <f t="shared" si="12"/>
        <v>1268498.9699087497</v>
      </c>
      <c r="F220" s="17">
        <f t="shared" si="15"/>
        <v>368542.94771953276</v>
      </c>
      <c r="G220" s="17">
        <f t="shared" si="13"/>
        <v>899956.02218921692</v>
      </c>
      <c r="H220" s="17">
        <f t="shared" si="14"/>
        <v>809920841874.63831</v>
      </c>
    </row>
    <row r="221" spans="2:8">
      <c r="B221" s="8">
        <v>838</v>
      </c>
      <c r="C221" s="9">
        <v>5735342.9122898038</v>
      </c>
      <c r="D221" s="9">
        <v>5735342.9122898038</v>
      </c>
      <c r="E221" s="17">
        <f t="shared" si="12"/>
        <v>0</v>
      </c>
      <c r="F221" s="17">
        <f t="shared" si="15"/>
        <v>368542.94771953276</v>
      </c>
      <c r="G221" s="17">
        <f t="shared" si="13"/>
        <v>-368542.94771953276</v>
      </c>
      <c r="H221" s="17">
        <f t="shared" si="14"/>
        <v>135823904313.80226</v>
      </c>
    </row>
    <row r="222" spans="2:8">
      <c r="B222" s="8">
        <v>849</v>
      </c>
      <c r="C222" s="9">
        <v>1557969.7529526658</v>
      </c>
      <c r="D222" s="23">
        <v>1435289</v>
      </c>
      <c r="E222" s="17">
        <f t="shared" si="12"/>
        <v>122680.75295266579</v>
      </c>
      <c r="F222" s="17">
        <f t="shared" si="15"/>
        <v>368542.94771953276</v>
      </c>
      <c r="G222" s="17">
        <f t="shared" si="13"/>
        <v>-245862.19476686697</v>
      </c>
      <c r="H222" s="17">
        <f t="shared" si="14"/>
        <v>60448218815.580833</v>
      </c>
    </row>
    <row r="223" spans="2:8">
      <c r="B223" s="8">
        <v>852</v>
      </c>
      <c r="C223" s="9">
        <v>8709066.1782586146</v>
      </c>
      <c r="D223" s="23">
        <v>7690574</v>
      </c>
      <c r="E223" s="17">
        <f t="shared" si="12"/>
        <v>1018492.1782586146</v>
      </c>
      <c r="F223" s="17">
        <f t="shared" si="15"/>
        <v>368542.94771953276</v>
      </c>
      <c r="G223" s="17">
        <f t="shared" si="13"/>
        <v>649949.23053908185</v>
      </c>
      <c r="H223" s="17">
        <f t="shared" si="14"/>
        <v>422434002278.34454</v>
      </c>
    </row>
    <row r="224" spans="2:8">
      <c r="B224" s="8">
        <v>853</v>
      </c>
      <c r="C224" s="9">
        <v>3700368.9039277323</v>
      </c>
      <c r="D224" s="23">
        <v>2546789</v>
      </c>
      <c r="E224" s="17">
        <f t="shared" si="12"/>
        <v>1153579.9039277323</v>
      </c>
      <c r="F224" s="17">
        <f t="shared" si="15"/>
        <v>368542.94771953276</v>
      </c>
      <c r="G224" s="17">
        <f t="shared" si="13"/>
        <v>785036.9562081995</v>
      </c>
      <c r="H224" s="17">
        <f t="shared" si="14"/>
        <v>616283022612.63452</v>
      </c>
    </row>
    <row r="225" spans="2:8">
      <c r="B225" s="8">
        <v>870</v>
      </c>
      <c r="C225" s="9">
        <v>2559892.3188573872</v>
      </c>
      <c r="D225" s="23">
        <v>1564783</v>
      </c>
      <c r="E225" s="17">
        <f t="shared" si="12"/>
        <v>995109.31885738717</v>
      </c>
      <c r="F225" s="17">
        <f t="shared" si="15"/>
        <v>368542.94771953276</v>
      </c>
      <c r="G225" s="17">
        <f t="shared" si="13"/>
        <v>626566.37113785441</v>
      </c>
      <c r="H225" s="17">
        <f t="shared" si="14"/>
        <v>392585417440.8595</v>
      </c>
    </row>
    <row r="226" spans="2:8">
      <c r="B226" s="8">
        <v>871</v>
      </c>
      <c r="C226" s="9">
        <v>2626727.8479262674</v>
      </c>
      <c r="D226" s="23">
        <v>2567490</v>
      </c>
      <c r="E226" s="17">
        <f t="shared" si="12"/>
        <v>59237.847926267423</v>
      </c>
      <c r="F226" s="17">
        <f t="shared" si="15"/>
        <v>368542.94771953276</v>
      </c>
      <c r="G226" s="17">
        <f t="shared" si="13"/>
        <v>-309305.09979326534</v>
      </c>
      <c r="H226" s="17">
        <f t="shared" si="14"/>
        <v>95669644758.121826</v>
      </c>
    </row>
    <row r="227" spans="2:8">
      <c r="B227" s="8">
        <v>873</v>
      </c>
      <c r="C227" s="9">
        <v>3342081.6385082551</v>
      </c>
      <c r="D227" s="9">
        <v>3342081.6385082551</v>
      </c>
      <c r="E227" s="17">
        <f t="shared" si="12"/>
        <v>0</v>
      </c>
      <c r="F227" s="17">
        <f t="shared" si="15"/>
        <v>368542.94771953276</v>
      </c>
      <c r="G227" s="17">
        <f t="shared" si="13"/>
        <v>-368542.94771953276</v>
      </c>
      <c r="H227" s="17">
        <f t="shared" si="14"/>
        <v>135823904313.80226</v>
      </c>
    </row>
    <row r="228" spans="2:8">
      <c r="B228" s="8">
        <v>875</v>
      </c>
      <c r="C228" s="9">
        <v>578630.88180181279</v>
      </c>
      <c r="D228" s="23">
        <v>465879</v>
      </c>
      <c r="E228" s="17">
        <f t="shared" si="12"/>
        <v>112751.88180181279</v>
      </c>
      <c r="F228" s="17">
        <f t="shared" si="15"/>
        <v>368542.94771953276</v>
      </c>
      <c r="G228" s="17">
        <f t="shared" si="13"/>
        <v>-255791.06591771997</v>
      </c>
      <c r="H228" s="17">
        <f t="shared" si="14"/>
        <v>65429069403.323364</v>
      </c>
    </row>
    <row r="229" spans="2:8">
      <c r="B229" s="8">
        <v>878</v>
      </c>
      <c r="C229" s="9">
        <v>3194066.8823511461</v>
      </c>
      <c r="D229" s="23">
        <v>2354970</v>
      </c>
      <c r="E229" s="17">
        <f t="shared" si="12"/>
        <v>839096.88235114608</v>
      </c>
      <c r="F229" s="17">
        <f t="shared" si="15"/>
        <v>368542.94771953276</v>
      </c>
      <c r="G229" s="17">
        <f t="shared" si="13"/>
        <v>470553.93463161332</v>
      </c>
      <c r="H229" s="17">
        <f t="shared" si="14"/>
        <v>221421005397.2926</v>
      </c>
    </row>
    <row r="230" spans="2:8">
      <c r="B230" s="8">
        <v>883</v>
      </c>
      <c r="C230" s="9">
        <v>7452924.453840754</v>
      </c>
      <c r="D230" s="23">
        <v>6574093</v>
      </c>
      <c r="E230" s="17">
        <f t="shared" si="12"/>
        <v>878831.45384075399</v>
      </c>
      <c r="F230" s="17">
        <f t="shared" si="15"/>
        <v>368542.94771953276</v>
      </c>
      <c r="G230" s="17">
        <f t="shared" si="13"/>
        <v>510288.50612122123</v>
      </c>
      <c r="H230" s="17">
        <f t="shared" si="14"/>
        <v>260394359479.42764</v>
      </c>
    </row>
    <row r="231" spans="2:8">
      <c r="B231" s="8">
        <v>884</v>
      </c>
      <c r="C231" s="9">
        <v>7431866.6844080938</v>
      </c>
      <c r="D231" s="23">
        <v>4658790</v>
      </c>
      <c r="E231" s="17">
        <f t="shared" si="12"/>
        <v>2773076.6844080938</v>
      </c>
      <c r="F231" s="17">
        <f t="shared" si="15"/>
        <v>368542.94771953276</v>
      </c>
      <c r="G231" s="17">
        <f t="shared" si="13"/>
        <v>2404533.7366885608</v>
      </c>
      <c r="H231" s="17">
        <f t="shared" si="14"/>
        <v>5781782490873.4531</v>
      </c>
    </row>
    <row r="232" spans="2:8">
      <c r="B232" s="8">
        <v>885</v>
      </c>
      <c r="C232" s="9">
        <v>8168278.2444227422</v>
      </c>
      <c r="D232" s="9">
        <v>8168278.2444227422</v>
      </c>
      <c r="E232" s="17">
        <f t="shared" si="12"/>
        <v>0</v>
      </c>
      <c r="F232" s="17">
        <f t="shared" si="15"/>
        <v>368542.94771953276</v>
      </c>
      <c r="G232" s="17">
        <f t="shared" si="13"/>
        <v>-368542.94771953276</v>
      </c>
      <c r="H232" s="17">
        <f t="shared" si="14"/>
        <v>135823904313.80226</v>
      </c>
    </row>
    <row r="233" spans="2:8">
      <c r="B233" s="31">
        <v>888</v>
      </c>
      <c r="C233" s="9">
        <v>1932126.6417126989</v>
      </c>
      <c r="D233" s="9">
        <v>1932126.6417126989</v>
      </c>
      <c r="E233" s="17">
        <f t="shared" si="12"/>
        <v>0</v>
      </c>
      <c r="F233" s="17">
        <f t="shared" si="15"/>
        <v>368542.94771953276</v>
      </c>
      <c r="G233" s="17">
        <f t="shared" si="13"/>
        <v>-368542.94771953276</v>
      </c>
      <c r="H233" s="17">
        <f t="shared" si="14"/>
        <v>135823904313.80226</v>
      </c>
    </row>
    <row r="234" spans="2:8">
      <c r="B234" s="8">
        <v>890</v>
      </c>
      <c r="C234" s="9">
        <v>7830743.5633716853</v>
      </c>
      <c r="D234" s="23">
        <v>6578490</v>
      </c>
      <c r="E234" s="17">
        <f t="shared" si="12"/>
        <v>1252253.5633716853</v>
      </c>
      <c r="F234" s="17">
        <f t="shared" si="15"/>
        <v>368542.94771953276</v>
      </c>
      <c r="G234" s="17">
        <f t="shared" si="13"/>
        <v>883710.61565215257</v>
      </c>
      <c r="H234" s="17">
        <f t="shared" si="14"/>
        <v>780944452216.30652</v>
      </c>
    </row>
    <row r="235" spans="2:8">
      <c r="B235" s="8">
        <v>891</v>
      </c>
      <c r="C235" s="9">
        <v>3008514.3632923369</v>
      </c>
      <c r="D235" s="23">
        <v>2659678</v>
      </c>
      <c r="E235" s="17">
        <f t="shared" si="12"/>
        <v>348836.36329233693</v>
      </c>
      <c r="F235" s="17">
        <f t="shared" si="15"/>
        <v>368542.94771953276</v>
      </c>
      <c r="G235" s="17">
        <f t="shared" si="13"/>
        <v>-19706.584427195834</v>
      </c>
      <c r="H235" s="17">
        <f t="shared" si="14"/>
        <v>388349469.78619736</v>
      </c>
    </row>
    <row r="236" spans="2:8">
      <c r="B236" s="8">
        <v>892</v>
      </c>
      <c r="C236" s="9">
        <v>2151554.7029023101</v>
      </c>
      <c r="D236" s="23">
        <v>1278690</v>
      </c>
      <c r="E236" s="17">
        <f t="shared" si="12"/>
        <v>872864.70290231006</v>
      </c>
      <c r="F236" s="17">
        <f t="shared" si="15"/>
        <v>368542.94771953276</v>
      </c>
      <c r="G236" s="17">
        <f t="shared" si="13"/>
        <v>504321.7551827773</v>
      </c>
      <c r="H236" s="17">
        <f t="shared" si="14"/>
        <v>254340432750.63715</v>
      </c>
    </row>
    <row r="237" spans="2:8">
      <c r="B237" s="8">
        <v>897</v>
      </c>
      <c r="C237" s="9">
        <v>8707540.2529374063</v>
      </c>
      <c r="D237" s="23">
        <v>6578397</v>
      </c>
      <c r="E237" s="17">
        <f>C237-D237</f>
        <v>2129143.2529374063</v>
      </c>
      <c r="F237" s="17">
        <f t="shared" si="15"/>
        <v>368542.94771953276</v>
      </c>
      <c r="G237" s="17">
        <f>E237-F237</f>
        <v>1760600.3052178735</v>
      </c>
      <c r="H237" s="17">
        <f>POWER(G237,2)</f>
        <v>3099713434733.2695</v>
      </c>
    </row>
    <row r="238" spans="2:8">
      <c r="B238" s="8">
        <v>898</v>
      </c>
      <c r="C238" s="9">
        <v>496841.28458510089</v>
      </c>
      <c r="D238" s="9">
        <v>496841.28458510089</v>
      </c>
      <c r="E238" s="17">
        <f t="shared" ref="E238:E272" si="16">C238-D238</f>
        <v>0</v>
      </c>
      <c r="F238" s="17">
        <f t="shared" si="15"/>
        <v>368542.94771953276</v>
      </c>
      <c r="G238" s="17">
        <f t="shared" ref="G238:G272" si="17">E238-F238</f>
        <v>-368542.94771953276</v>
      </c>
      <c r="H238" s="17">
        <f t="shared" ref="H238:H272" si="18">POWER(G238,2)</f>
        <v>135823904313.80226</v>
      </c>
    </row>
    <row r="239" spans="2:8">
      <c r="B239" s="8">
        <v>899</v>
      </c>
      <c r="C239" s="9">
        <v>6913052.0751976073</v>
      </c>
      <c r="D239" s="9">
        <v>6913052.0751976073</v>
      </c>
      <c r="E239" s="17">
        <f t="shared" si="16"/>
        <v>0</v>
      </c>
      <c r="F239" s="17">
        <f t="shared" si="15"/>
        <v>368542.94771953276</v>
      </c>
      <c r="G239" s="17">
        <f t="shared" si="17"/>
        <v>-368542.94771953276</v>
      </c>
      <c r="H239" s="17">
        <f t="shared" si="18"/>
        <v>135823904313.80226</v>
      </c>
    </row>
    <row r="240" spans="2:8">
      <c r="B240" s="8">
        <v>900</v>
      </c>
      <c r="C240" s="9">
        <v>2265693.9169286173</v>
      </c>
      <c r="D240" s="9">
        <v>2265693.9169286173</v>
      </c>
      <c r="E240" s="17">
        <f t="shared" si="16"/>
        <v>0</v>
      </c>
      <c r="F240" s="17">
        <f t="shared" si="15"/>
        <v>368542.94771953276</v>
      </c>
      <c r="G240" s="17">
        <f t="shared" si="17"/>
        <v>-368542.94771953276</v>
      </c>
      <c r="H240" s="17">
        <f t="shared" si="18"/>
        <v>135823904313.80226</v>
      </c>
    </row>
    <row r="241" spans="2:8">
      <c r="B241" s="8">
        <v>902</v>
      </c>
      <c r="C241" s="9">
        <v>7343363.0157780694</v>
      </c>
      <c r="D241" s="9">
        <v>7343363.0157780694</v>
      </c>
      <c r="E241" s="17">
        <f t="shared" si="16"/>
        <v>0</v>
      </c>
      <c r="F241" s="17">
        <f t="shared" si="15"/>
        <v>368542.94771953276</v>
      </c>
      <c r="G241" s="17">
        <f t="shared" si="17"/>
        <v>-368542.94771953276</v>
      </c>
      <c r="H241" s="17">
        <f t="shared" si="18"/>
        <v>135823904313.80226</v>
      </c>
    </row>
    <row r="242" spans="2:8">
      <c r="B242" s="8">
        <v>904</v>
      </c>
      <c r="C242" s="9">
        <v>5968809.4864345221</v>
      </c>
      <c r="D242" s="9">
        <v>5968809.4864345221</v>
      </c>
      <c r="E242" s="17">
        <f t="shared" si="16"/>
        <v>0</v>
      </c>
      <c r="F242" s="17">
        <f t="shared" si="15"/>
        <v>368542.94771953276</v>
      </c>
      <c r="G242" s="17">
        <f t="shared" si="17"/>
        <v>-368542.94771953276</v>
      </c>
      <c r="H242" s="17">
        <f t="shared" si="18"/>
        <v>135823904313.80226</v>
      </c>
    </row>
    <row r="243" spans="2:8">
      <c r="B243" s="8">
        <v>909</v>
      </c>
      <c r="C243" s="9">
        <v>1295510.597705008</v>
      </c>
      <c r="D243" s="9">
        <v>1295510.597705008</v>
      </c>
      <c r="E243" s="17">
        <f t="shared" si="16"/>
        <v>0</v>
      </c>
      <c r="F243" s="17">
        <f t="shared" si="15"/>
        <v>368542.94771953276</v>
      </c>
      <c r="G243" s="17">
        <f t="shared" si="17"/>
        <v>-368542.94771953276</v>
      </c>
      <c r="H243" s="17">
        <f t="shared" si="18"/>
        <v>135823904313.80226</v>
      </c>
    </row>
    <row r="244" spans="2:8">
      <c r="B244" s="8">
        <v>910</v>
      </c>
      <c r="C244" s="9">
        <v>2067933.9953001495</v>
      </c>
      <c r="D244" s="9">
        <v>2067933.9953001495</v>
      </c>
      <c r="E244" s="17">
        <f t="shared" si="16"/>
        <v>0</v>
      </c>
      <c r="F244" s="17">
        <f t="shared" si="15"/>
        <v>368542.94771953276</v>
      </c>
      <c r="G244" s="17">
        <f t="shared" si="17"/>
        <v>-368542.94771953276</v>
      </c>
      <c r="H244" s="17">
        <f t="shared" si="18"/>
        <v>135823904313.80226</v>
      </c>
    </row>
    <row r="245" spans="2:8">
      <c r="B245" s="8">
        <v>912</v>
      </c>
      <c r="C245" s="9">
        <v>7286293.4087649155</v>
      </c>
      <c r="D245" s="9">
        <v>7286293.4087649155</v>
      </c>
      <c r="E245" s="17">
        <f t="shared" si="16"/>
        <v>0</v>
      </c>
      <c r="F245" s="17">
        <f t="shared" si="15"/>
        <v>368542.94771953276</v>
      </c>
      <c r="G245" s="17">
        <f t="shared" si="17"/>
        <v>-368542.94771953276</v>
      </c>
      <c r="H245" s="17">
        <f t="shared" si="18"/>
        <v>135823904313.80226</v>
      </c>
    </row>
    <row r="246" spans="2:8">
      <c r="B246" s="8">
        <v>915</v>
      </c>
      <c r="C246" s="9">
        <v>9848627.2081362344</v>
      </c>
      <c r="D246" s="9">
        <v>9848627.2081362344</v>
      </c>
      <c r="E246" s="17">
        <f t="shared" si="16"/>
        <v>0</v>
      </c>
      <c r="F246" s="17">
        <f t="shared" si="15"/>
        <v>368542.94771953276</v>
      </c>
      <c r="G246" s="17">
        <f t="shared" si="17"/>
        <v>-368542.94771953276</v>
      </c>
      <c r="H246" s="17">
        <f t="shared" si="18"/>
        <v>135823904313.80226</v>
      </c>
    </row>
    <row r="247" spans="2:8">
      <c r="B247" s="8">
        <v>922</v>
      </c>
      <c r="C247" s="9">
        <v>4366893.0842310861</v>
      </c>
      <c r="D247" s="9">
        <v>4366893.0842310861</v>
      </c>
      <c r="E247" s="17">
        <f t="shared" si="16"/>
        <v>0</v>
      </c>
      <c r="F247" s="17">
        <f t="shared" si="15"/>
        <v>368542.94771953276</v>
      </c>
      <c r="G247" s="17">
        <f t="shared" si="17"/>
        <v>-368542.94771953276</v>
      </c>
      <c r="H247" s="17">
        <f t="shared" si="18"/>
        <v>135823904313.80226</v>
      </c>
    </row>
    <row r="248" spans="2:8">
      <c r="B248" s="8">
        <v>933</v>
      </c>
      <c r="C248" s="9">
        <v>9530319.1861323901</v>
      </c>
      <c r="D248" s="9">
        <v>9530319.1861323901</v>
      </c>
      <c r="E248" s="17">
        <f t="shared" si="16"/>
        <v>0</v>
      </c>
      <c r="F248" s="17">
        <f t="shared" si="15"/>
        <v>368542.94771953276</v>
      </c>
      <c r="G248" s="17">
        <f t="shared" si="17"/>
        <v>-368542.94771953276</v>
      </c>
      <c r="H248" s="17">
        <f t="shared" si="18"/>
        <v>135823904313.80226</v>
      </c>
    </row>
    <row r="249" spans="2:8">
      <c r="B249" s="8">
        <v>936</v>
      </c>
      <c r="C249" s="9">
        <v>9055756.4112369157</v>
      </c>
      <c r="D249" s="9">
        <v>9055756.4112369157</v>
      </c>
      <c r="E249" s="17">
        <f t="shared" si="16"/>
        <v>0</v>
      </c>
      <c r="F249" s="17">
        <f t="shared" si="15"/>
        <v>368542.94771953276</v>
      </c>
      <c r="G249" s="17">
        <f t="shared" si="17"/>
        <v>-368542.94771953276</v>
      </c>
      <c r="H249" s="17">
        <f t="shared" si="18"/>
        <v>135823904313.80226</v>
      </c>
    </row>
    <row r="250" spans="2:8">
      <c r="B250" s="8">
        <v>940</v>
      </c>
      <c r="C250" s="9">
        <v>5384074.9033478806</v>
      </c>
      <c r="D250" s="9">
        <v>5384074.9033478806</v>
      </c>
      <c r="E250" s="17">
        <f t="shared" si="16"/>
        <v>0</v>
      </c>
      <c r="F250" s="17">
        <f t="shared" si="15"/>
        <v>368542.94771953276</v>
      </c>
      <c r="G250" s="17">
        <f t="shared" si="17"/>
        <v>-368542.94771953276</v>
      </c>
      <c r="H250" s="17">
        <f t="shared" si="18"/>
        <v>135823904313.80226</v>
      </c>
    </row>
    <row r="251" spans="2:8">
      <c r="B251" s="8">
        <v>942</v>
      </c>
      <c r="C251" s="9">
        <v>2219305.7871639151</v>
      </c>
      <c r="D251" s="9">
        <v>2219305.7871639151</v>
      </c>
      <c r="E251" s="17">
        <f t="shared" si="16"/>
        <v>0</v>
      </c>
      <c r="F251" s="17">
        <f t="shared" si="15"/>
        <v>368542.94771953276</v>
      </c>
      <c r="G251" s="17">
        <f t="shared" si="17"/>
        <v>-368542.94771953276</v>
      </c>
      <c r="H251" s="17">
        <f t="shared" si="18"/>
        <v>135823904313.80226</v>
      </c>
    </row>
    <row r="252" spans="2:8">
      <c r="B252" s="8">
        <v>945</v>
      </c>
      <c r="C252" s="9">
        <v>8540604.0227973275</v>
      </c>
      <c r="D252" s="9">
        <v>8540604.0227973275</v>
      </c>
      <c r="E252" s="17">
        <f t="shared" si="16"/>
        <v>0</v>
      </c>
      <c r="F252" s="17">
        <f t="shared" si="15"/>
        <v>368542.94771953276</v>
      </c>
      <c r="G252" s="17">
        <f t="shared" si="17"/>
        <v>-368542.94771953276</v>
      </c>
      <c r="H252" s="17">
        <f t="shared" si="18"/>
        <v>135823904313.80226</v>
      </c>
    </row>
    <row r="253" spans="2:8">
      <c r="B253" s="8">
        <v>950</v>
      </c>
      <c r="C253" s="9">
        <v>2514724.9293496506</v>
      </c>
      <c r="D253" s="9">
        <v>2514724.9293496506</v>
      </c>
      <c r="E253" s="17">
        <f t="shared" si="16"/>
        <v>0</v>
      </c>
      <c r="F253" s="17">
        <f t="shared" si="15"/>
        <v>368542.94771953276</v>
      </c>
      <c r="G253" s="17">
        <f t="shared" si="17"/>
        <v>-368542.94771953276</v>
      </c>
      <c r="H253" s="17">
        <f t="shared" si="18"/>
        <v>135823904313.80226</v>
      </c>
    </row>
    <row r="254" spans="2:8">
      <c r="B254" s="8">
        <v>951</v>
      </c>
      <c r="C254" s="9">
        <v>7712942.1285744803</v>
      </c>
      <c r="D254" s="9">
        <v>7712942.1285744803</v>
      </c>
      <c r="E254" s="17">
        <f t="shared" si="16"/>
        <v>0</v>
      </c>
      <c r="F254" s="17">
        <f t="shared" si="15"/>
        <v>368542.94771953276</v>
      </c>
      <c r="G254" s="17">
        <f t="shared" si="17"/>
        <v>-368542.94771953276</v>
      </c>
      <c r="H254" s="17">
        <f t="shared" si="18"/>
        <v>135823904313.80226</v>
      </c>
    </row>
    <row r="255" spans="2:8">
      <c r="B255" s="8">
        <v>954</v>
      </c>
      <c r="C255" s="9">
        <v>941190.7381206702</v>
      </c>
      <c r="D255" s="9">
        <v>941190.7381206702</v>
      </c>
      <c r="E255" s="17">
        <f t="shared" si="16"/>
        <v>0</v>
      </c>
      <c r="F255" s="17">
        <f t="shared" si="15"/>
        <v>368542.94771953276</v>
      </c>
      <c r="G255" s="17">
        <f t="shared" si="17"/>
        <v>-368542.94771953276</v>
      </c>
      <c r="H255" s="17">
        <f t="shared" si="18"/>
        <v>135823904313.80226</v>
      </c>
    </row>
    <row r="256" spans="2:8">
      <c r="B256" s="8">
        <v>956</v>
      </c>
      <c r="C256" s="9">
        <v>1571092.7107150487</v>
      </c>
      <c r="D256" s="9">
        <v>1571092.7107150487</v>
      </c>
      <c r="E256" s="17">
        <f t="shared" si="16"/>
        <v>0</v>
      </c>
      <c r="F256" s="17">
        <f t="shared" si="15"/>
        <v>368542.94771953276</v>
      </c>
      <c r="G256" s="17">
        <f t="shared" si="17"/>
        <v>-368542.94771953276</v>
      </c>
      <c r="H256" s="17">
        <f t="shared" si="18"/>
        <v>135823904313.80226</v>
      </c>
    </row>
    <row r="257" spans="2:8">
      <c r="B257" s="8">
        <v>957</v>
      </c>
      <c r="C257" s="9">
        <v>1678517.8533280434</v>
      </c>
      <c r="D257" s="9">
        <v>1678517.8533280434</v>
      </c>
      <c r="E257" s="17">
        <f t="shared" si="16"/>
        <v>0</v>
      </c>
      <c r="F257" s="17">
        <f t="shared" si="15"/>
        <v>368542.94771953276</v>
      </c>
      <c r="G257" s="17">
        <f t="shared" si="17"/>
        <v>-368542.94771953276</v>
      </c>
      <c r="H257" s="17">
        <f t="shared" si="18"/>
        <v>135823904313.80226</v>
      </c>
    </row>
    <row r="258" spans="2:8">
      <c r="B258" s="8">
        <v>958</v>
      </c>
      <c r="C258" s="9">
        <v>8701436.5516525768</v>
      </c>
      <c r="D258" s="9">
        <v>8701436.5516525768</v>
      </c>
      <c r="E258" s="17">
        <f t="shared" si="16"/>
        <v>0</v>
      </c>
      <c r="F258" s="17">
        <f t="shared" si="15"/>
        <v>368542.94771953276</v>
      </c>
      <c r="G258" s="17">
        <f t="shared" si="17"/>
        <v>-368542.94771953276</v>
      </c>
      <c r="H258" s="17">
        <f t="shared" si="18"/>
        <v>135823904313.80226</v>
      </c>
    </row>
    <row r="259" spans="2:8">
      <c r="B259" s="8">
        <v>961</v>
      </c>
      <c r="C259" s="9">
        <v>3255714.2653279216</v>
      </c>
      <c r="D259" s="9">
        <v>3255714.2653279216</v>
      </c>
      <c r="E259" s="17">
        <f t="shared" si="16"/>
        <v>0</v>
      </c>
      <c r="F259" s="17">
        <f t="shared" si="15"/>
        <v>368542.94771953276</v>
      </c>
      <c r="G259" s="17">
        <f t="shared" si="17"/>
        <v>-368542.94771953276</v>
      </c>
      <c r="H259" s="17">
        <f t="shared" si="18"/>
        <v>135823904313.80226</v>
      </c>
    </row>
    <row r="260" spans="2:8">
      <c r="B260" s="8">
        <v>964</v>
      </c>
      <c r="C260" s="9">
        <v>7794731.7257911926</v>
      </c>
      <c r="D260" s="9">
        <v>7794731.7257911926</v>
      </c>
      <c r="E260" s="17">
        <f t="shared" si="16"/>
        <v>0</v>
      </c>
      <c r="F260" s="17">
        <f t="shared" si="15"/>
        <v>368542.94771953276</v>
      </c>
      <c r="G260" s="17">
        <f t="shared" si="17"/>
        <v>-368542.94771953276</v>
      </c>
      <c r="H260" s="17">
        <f t="shared" si="18"/>
        <v>135823904313.80226</v>
      </c>
    </row>
    <row r="261" spans="2:8">
      <c r="B261" s="8">
        <v>972</v>
      </c>
      <c r="C261" s="9">
        <v>4803002.5410321364</v>
      </c>
      <c r="D261" s="9">
        <v>4803002.5410321364</v>
      </c>
      <c r="E261" s="17">
        <f t="shared" si="16"/>
        <v>0</v>
      </c>
      <c r="F261" s="17">
        <f t="shared" ref="F261:F272" si="19">F$3</f>
        <v>368542.94771953276</v>
      </c>
      <c r="G261" s="17">
        <f t="shared" si="17"/>
        <v>-368542.94771953276</v>
      </c>
      <c r="H261" s="17">
        <f t="shared" si="18"/>
        <v>135823904313.80226</v>
      </c>
    </row>
    <row r="262" spans="2:8">
      <c r="B262" s="8">
        <v>974</v>
      </c>
      <c r="C262" s="9">
        <v>310373.21033356729</v>
      </c>
      <c r="D262" s="9">
        <v>310373.21033356729</v>
      </c>
      <c r="E262" s="17">
        <f t="shared" si="16"/>
        <v>0</v>
      </c>
      <c r="F262" s="17">
        <f t="shared" si="19"/>
        <v>368542.94771953276</v>
      </c>
      <c r="G262" s="17">
        <f t="shared" si="17"/>
        <v>-368542.94771953276</v>
      </c>
      <c r="H262" s="17">
        <f t="shared" si="18"/>
        <v>135823904313.80226</v>
      </c>
    </row>
    <row r="263" spans="2:8">
      <c r="B263" s="8">
        <v>977</v>
      </c>
      <c r="C263" s="9">
        <v>7026580.9190954315</v>
      </c>
      <c r="D263" s="9">
        <v>7026580.9190954315</v>
      </c>
      <c r="E263" s="17">
        <f t="shared" si="16"/>
        <v>0</v>
      </c>
      <c r="F263" s="17">
        <f t="shared" si="19"/>
        <v>368542.94771953276</v>
      </c>
      <c r="G263" s="17">
        <f t="shared" si="17"/>
        <v>-368542.94771953276</v>
      </c>
      <c r="H263" s="17">
        <f t="shared" si="18"/>
        <v>135823904313.80226</v>
      </c>
    </row>
    <row r="264" spans="2:8">
      <c r="B264" s="8">
        <v>978</v>
      </c>
      <c r="C264" s="9">
        <v>7034820.9158299509</v>
      </c>
      <c r="D264" s="9">
        <v>7034820.9158299509</v>
      </c>
      <c r="E264" s="17">
        <f t="shared" si="16"/>
        <v>0</v>
      </c>
      <c r="F264" s="17">
        <f t="shared" si="19"/>
        <v>368542.94771953276</v>
      </c>
      <c r="G264" s="17">
        <f t="shared" si="17"/>
        <v>-368542.94771953276</v>
      </c>
      <c r="H264" s="17">
        <f t="shared" si="18"/>
        <v>135823904313.80226</v>
      </c>
    </row>
    <row r="265" spans="2:8">
      <c r="B265" s="8">
        <v>980</v>
      </c>
      <c r="C265" s="9">
        <v>5433514.8837549975</v>
      </c>
      <c r="D265" s="9">
        <v>5433514.8837549975</v>
      </c>
      <c r="E265" s="17">
        <f t="shared" si="16"/>
        <v>0</v>
      </c>
      <c r="F265" s="17">
        <f t="shared" si="19"/>
        <v>368542.94771953276</v>
      </c>
      <c r="G265" s="17">
        <f t="shared" si="17"/>
        <v>-368542.94771953276</v>
      </c>
      <c r="H265" s="17">
        <f t="shared" si="18"/>
        <v>135823904313.80226</v>
      </c>
    </row>
    <row r="266" spans="2:8">
      <c r="B266" s="8">
        <v>981</v>
      </c>
      <c r="C266" s="9">
        <v>5407268.9682302317</v>
      </c>
      <c r="D266" s="17">
        <v>4536789</v>
      </c>
      <c r="E266" s="17">
        <f t="shared" si="16"/>
        <v>870479.96823023167</v>
      </c>
      <c r="F266" s="17">
        <f t="shared" si="19"/>
        <v>368542.94771953276</v>
      </c>
      <c r="G266" s="17">
        <f t="shared" si="17"/>
        <v>501937.0205106989</v>
      </c>
      <c r="H266" s="17">
        <f t="shared" si="18"/>
        <v>251940772559.15778</v>
      </c>
    </row>
    <row r="267" spans="2:8">
      <c r="B267" s="8">
        <v>982</v>
      </c>
      <c r="C267" s="9">
        <v>3873714.0204168828</v>
      </c>
      <c r="D267" s="17">
        <v>2376890</v>
      </c>
      <c r="E267" s="17">
        <f t="shared" si="16"/>
        <v>1496824.0204168828</v>
      </c>
      <c r="F267" s="17">
        <f t="shared" si="19"/>
        <v>368542.94771953276</v>
      </c>
      <c r="G267" s="17">
        <f t="shared" si="17"/>
        <v>1128281.0726973501</v>
      </c>
      <c r="H267" s="17">
        <f t="shared" si="18"/>
        <v>1273018179007.083</v>
      </c>
    </row>
    <row r="268" spans="2:8">
      <c r="B268" s="8">
        <v>987</v>
      </c>
      <c r="C268" s="9">
        <v>2352976.8453016756</v>
      </c>
      <c r="D268" s="17">
        <v>1567409</v>
      </c>
      <c r="E268" s="17">
        <f t="shared" si="16"/>
        <v>785567.84530167561</v>
      </c>
      <c r="F268" s="17">
        <f t="shared" si="19"/>
        <v>368542.94771953276</v>
      </c>
      <c r="G268" s="17">
        <f t="shared" si="17"/>
        <v>417024.89758214285</v>
      </c>
      <c r="H268" s="17">
        <f t="shared" si="18"/>
        <v>173909765203.39673</v>
      </c>
    </row>
    <row r="269" spans="2:8">
      <c r="B269" s="8">
        <v>991</v>
      </c>
      <c r="C269" s="9">
        <v>2802209.2598651084</v>
      </c>
      <c r="D269" s="17">
        <v>2456789</v>
      </c>
      <c r="E269" s="17">
        <f t="shared" si="16"/>
        <v>345420.25986510841</v>
      </c>
      <c r="F269" s="17">
        <f t="shared" si="19"/>
        <v>368542.94771953276</v>
      </c>
      <c r="G269" s="17">
        <f t="shared" si="17"/>
        <v>-23122.687854424352</v>
      </c>
      <c r="H269" s="17">
        <f t="shared" si="18"/>
        <v>534658693.61314344</v>
      </c>
    </row>
    <row r="270" spans="2:8">
      <c r="B270" s="8">
        <v>993</v>
      </c>
      <c r="C270" s="9">
        <v>5774406.6005127113</v>
      </c>
      <c r="D270" s="17">
        <v>5467890</v>
      </c>
      <c r="E270" s="17">
        <f t="shared" si="16"/>
        <v>306516.60051271133</v>
      </c>
      <c r="F270" s="17">
        <f t="shared" si="19"/>
        <v>368542.94771953276</v>
      </c>
      <c r="G270" s="17">
        <f t="shared" si="17"/>
        <v>-62026.347206821432</v>
      </c>
      <c r="H270" s="17">
        <f t="shared" si="18"/>
        <v>3847267747.8211651</v>
      </c>
    </row>
    <row r="271" spans="2:8">
      <c r="B271" s="8">
        <v>994</v>
      </c>
      <c r="C271" s="9">
        <v>1541794.9445478683</v>
      </c>
      <c r="D271" s="17">
        <v>1365897</v>
      </c>
      <c r="E271" s="17">
        <f t="shared" si="16"/>
        <v>175897.94454786833</v>
      </c>
      <c r="F271" s="17">
        <f t="shared" si="19"/>
        <v>368542.94771953276</v>
      </c>
      <c r="G271" s="17">
        <f t="shared" si="17"/>
        <v>-192645.00317166443</v>
      </c>
      <c r="H271" s="17">
        <f t="shared" si="18"/>
        <v>37112097247.010597</v>
      </c>
    </row>
    <row r="272" spans="2:8">
      <c r="B272" s="8">
        <v>997</v>
      </c>
      <c r="C272" s="9">
        <v>3964659.1695608385</v>
      </c>
      <c r="D272" s="17">
        <v>3879098</v>
      </c>
      <c r="E272" s="17">
        <f t="shared" si="16"/>
        <v>85561.169560838491</v>
      </c>
      <c r="F272" s="17">
        <f t="shared" si="19"/>
        <v>368542.94771953276</v>
      </c>
      <c r="G272" s="17">
        <f t="shared" si="17"/>
        <v>-282981.77815869427</v>
      </c>
      <c r="H272" s="17">
        <f t="shared" si="18"/>
        <v>80078686769.856461</v>
      </c>
    </row>
    <row r="273" spans="3:8">
      <c r="C273" s="19">
        <f>SUM(C3:C272)</f>
        <v>1375895122.8859525</v>
      </c>
      <c r="E273" s="19">
        <f>SUM(E3:E272)</f>
        <v>99506595.884273842</v>
      </c>
      <c r="H273" s="91">
        <f>SUM(H3:H272)</f>
        <v>189634834291219.44</v>
      </c>
    </row>
    <row r="274" spans="3:8">
      <c r="H274" s="8">
        <f>H273/(270-1)</f>
        <v>704962209261.03882</v>
      </c>
    </row>
    <row r="275" spans="3:8">
      <c r="G275" s="16" t="s">
        <v>7</v>
      </c>
      <c r="H275" s="18">
        <f>SQRT(H274)</f>
        <v>839620.27682818542</v>
      </c>
    </row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A5:H271"/>
  <sheetViews>
    <sheetView showGridLines="0" zoomScaleNormal="100" workbookViewId="0">
      <selection activeCell="E11" sqref="E11"/>
    </sheetView>
  </sheetViews>
  <sheetFormatPr defaultRowHeight="15"/>
  <cols>
    <col min="1" max="1" width="9.140625" style="1"/>
    <col min="2" max="2" width="3.42578125" style="1" customWidth="1"/>
    <col min="3" max="4" width="9.140625" style="1"/>
    <col min="5" max="5" width="18.42578125" style="1" bestFit="1" customWidth="1"/>
    <col min="6" max="6" width="2.85546875" style="1" customWidth="1"/>
    <col min="7" max="7" width="16.85546875" style="1" customWidth="1"/>
    <col min="8" max="8" width="52.140625" style="1" customWidth="1"/>
  </cols>
  <sheetData>
    <row r="5" spans="3:8">
      <c r="C5" s="32" t="s">
        <v>22</v>
      </c>
      <c r="D5" s="33"/>
      <c r="E5" s="34"/>
    </row>
    <row r="6" spans="3:8">
      <c r="C6" s="20" t="s">
        <v>15</v>
      </c>
      <c r="D6" s="28" t="s">
        <v>8</v>
      </c>
      <c r="E6" s="8">
        <f>Popolazione!A1003</f>
        <v>1000</v>
      </c>
    </row>
    <row r="7" spans="3:8">
      <c r="C7" s="20" t="s">
        <v>16</v>
      </c>
      <c r="D7" s="28" t="s">
        <v>14</v>
      </c>
      <c r="E7" s="8">
        <v>1.64</v>
      </c>
    </row>
    <row r="8" spans="3:8">
      <c r="C8" s="20" t="s">
        <v>17</v>
      </c>
      <c r="D8" s="28" t="s">
        <v>11</v>
      </c>
      <c r="E8" s="10">
        <f>'deviazione standard su campione'!H275</f>
        <v>839620.27682818542</v>
      </c>
    </row>
    <row r="9" spans="3:8">
      <c r="C9" s="20" t="s">
        <v>20</v>
      </c>
      <c r="D9" s="28" t="s">
        <v>13</v>
      </c>
      <c r="E9" s="10">
        <f>E6*E7*E8</f>
        <v>1376977253.998224</v>
      </c>
    </row>
    <row r="10" spans="3:8">
      <c r="C10" s="20" t="s">
        <v>19</v>
      </c>
      <c r="D10" s="28" t="s">
        <v>18</v>
      </c>
      <c r="E10" s="8">
        <f>SQRT('numerosità del campione'!C9)</f>
        <v>16.431676725154983</v>
      </c>
      <c r="G10" s="4"/>
    </row>
    <row r="11" spans="3:8">
      <c r="C11" s="8"/>
      <c r="D11" s="28" t="s">
        <v>21</v>
      </c>
      <c r="E11" s="10">
        <f>E9/E10</f>
        <v>83800167.020705342</v>
      </c>
    </row>
    <row r="12" spans="3:8">
      <c r="D12" s="29" t="s">
        <v>27</v>
      </c>
      <c r="E12" s="6">
        <f>2%*Popolazione!B1004</f>
        <v>101131414.79606493</v>
      </c>
      <c r="F12" s="27"/>
      <c r="G12" s="16" t="s">
        <v>33</v>
      </c>
      <c r="H12" s="16" t="s">
        <v>34</v>
      </c>
    </row>
    <row r="13" spans="3:8" ht="60">
      <c r="F13" s="25"/>
      <c r="G13" s="24" t="s">
        <v>41</v>
      </c>
      <c r="H13" s="24" t="s">
        <v>43</v>
      </c>
    </row>
    <row r="14" spans="3:8" ht="60">
      <c r="F14" s="25"/>
      <c r="G14" s="24" t="s">
        <v>42</v>
      </c>
      <c r="H14" s="24" t="s">
        <v>44</v>
      </c>
    </row>
    <row r="15" spans="3:8">
      <c r="F15" s="26"/>
      <c r="G15" s="26"/>
    </row>
    <row r="16" spans="3:8">
      <c r="F16" s="26"/>
      <c r="G16" s="26"/>
    </row>
    <row r="17" spans="6:7">
      <c r="F17" s="25"/>
      <c r="G17" s="25"/>
    </row>
    <row r="18" spans="6:7">
      <c r="F18" s="26"/>
    </row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</sheetData>
  <sheetProtection password="CF66" sheet="1" objects="1" scenarios="1"/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C5:D11"/>
  <sheetViews>
    <sheetView showGridLines="0" zoomScaleNormal="100" workbookViewId="0">
      <selection activeCell="D11" sqref="D11"/>
    </sheetView>
  </sheetViews>
  <sheetFormatPr defaultRowHeight="14.25"/>
  <cols>
    <col min="1" max="3" width="9.140625" style="11"/>
    <col min="4" max="4" width="23.42578125" style="11" bestFit="1" customWidth="1"/>
    <col min="5" max="16384" width="9.140625" style="11"/>
  </cols>
  <sheetData>
    <row r="5" spans="3:4" ht="15">
      <c r="C5" s="39"/>
    </row>
    <row r="6" spans="3:4">
      <c r="C6" s="92" t="s">
        <v>26</v>
      </c>
      <c r="D6" s="92"/>
    </row>
    <row r="7" spans="3:4">
      <c r="C7" s="13" t="s">
        <v>23</v>
      </c>
      <c r="D7" s="41">
        <f>Popolazione!B1004</f>
        <v>5056570739.8032465</v>
      </c>
    </row>
    <row r="8" spans="3:4">
      <c r="C8" s="13" t="s">
        <v>8</v>
      </c>
      <c r="D8" s="41">
        <f>Popolazione!A1003</f>
        <v>1000</v>
      </c>
    </row>
    <row r="9" spans="3:4">
      <c r="C9" s="13" t="s">
        <v>24</v>
      </c>
      <c r="D9" s="41">
        <f>'deviazione standard su campione'!E273</f>
        <v>99506595.884273842</v>
      </c>
    </row>
    <row r="10" spans="3:4">
      <c r="C10" s="13" t="s">
        <v>12</v>
      </c>
      <c r="D10" s="45">
        <f>'numerosità del campione'!C9</f>
        <v>270</v>
      </c>
    </row>
    <row r="11" spans="3:4" ht="15">
      <c r="C11" s="46" t="s">
        <v>25</v>
      </c>
      <c r="D11" s="42">
        <f>(D7-D8*(D9/D10))</f>
        <v>4688027792.0837135</v>
      </c>
    </row>
  </sheetData>
  <sheetProtection password="CF66" sheet="1" objects="1" scenarios="1"/>
  <mergeCells count="1">
    <mergeCell ref="C6:D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D2:M16"/>
  <sheetViews>
    <sheetView showGridLines="0" tabSelected="1" zoomScaleNormal="100" workbookViewId="0">
      <selection activeCell="G6" sqref="G6"/>
    </sheetView>
  </sheetViews>
  <sheetFormatPr defaultRowHeight="14.25"/>
  <cols>
    <col min="1" max="1" width="9.140625" style="11"/>
    <col min="2" max="2" width="9.140625" style="11" customWidth="1"/>
    <col min="3" max="4" width="9.140625" style="11"/>
    <col min="5" max="5" width="3.28515625" style="11" customWidth="1"/>
    <col min="6" max="6" width="20.140625" style="11" customWidth="1"/>
    <col min="7" max="7" width="19" style="12" bestFit="1" customWidth="1"/>
    <col min="8" max="8" width="6.140625" style="11" customWidth="1"/>
    <col min="9" max="9" width="24.42578125" style="11" bestFit="1" customWidth="1"/>
    <col min="10" max="10" width="3.42578125" style="11" customWidth="1"/>
    <col min="11" max="11" width="3.140625" style="11" customWidth="1"/>
    <col min="12" max="12" width="21.5703125" style="11" bestFit="1" customWidth="1"/>
    <col min="13" max="13" width="26.85546875" style="11" customWidth="1"/>
    <col min="14" max="16384" width="9.140625" style="11"/>
  </cols>
  <sheetData>
    <row r="2" spans="4:13">
      <c r="F2" s="13" t="s">
        <v>21</v>
      </c>
      <c r="G2" s="41">
        <f>'precisione di campionamento'!$E$11</f>
        <v>83800167.020705342</v>
      </c>
    </row>
    <row r="3" spans="4:13">
      <c r="F3" s="13" t="s">
        <v>8</v>
      </c>
      <c r="G3" s="41">
        <f>Popolazione!A1003</f>
        <v>1000</v>
      </c>
    </row>
    <row r="4" spans="4:13">
      <c r="F4" s="13" t="s">
        <v>23</v>
      </c>
      <c r="G4" s="41">
        <f>Popolazione!B1004</f>
        <v>5056570739.8032465</v>
      </c>
    </row>
    <row r="5" spans="4:13">
      <c r="F5" s="13" t="s">
        <v>12</v>
      </c>
      <c r="G5" s="40">
        <f>'numerosità del campione'!C9</f>
        <v>270</v>
      </c>
    </row>
    <row r="6" spans="4:13">
      <c r="F6" s="13" t="s">
        <v>24</v>
      </c>
      <c r="G6" s="41">
        <f>'valore contabile estrapolato'!D9</f>
        <v>99506595.884273842</v>
      </c>
    </row>
    <row r="7" spans="4:13">
      <c r="F7" s="13" t="s">
        <v>27</v>
      </c>
      <c r="G7" s="41">
        <f>G4*2%</f>
        <v>101131414.79606493</v>
      </c>
    </row>
    <row r="8" spans="4:13">
      <c r="F8" s="13" t="s">
        <v>6</v>
      </c>
      <c r="G8" s="41">
        <f>G7/2</f>
        <v>50565707.398032464</v>
      </c>
    </row>
    <row r="9" spans="4:13">
      <c r="F9" s="13" t="s">
        <v>28</v>
      </c>
      <c r="G9" s="41">
        <f>(G4-G3*(G6/G5))</f>
        <v>4688027792.0837135</v>
      </c>
      <c r="L9" s="47" t="s">
        <v>33</v>
      </c>
      <c r="M9" s="47" t="s">
        <v>34</v>
      </c>
    </row>
    <row r="10" spans="4:13" ht="6" customHeight="1">
      <c r="F10" s="99"/>
      <c r="G10" s="100"/>
      <c r="I10" s="12"/>
      <c r="J10" s="12"/>
    </row>
    <row r="11" spans="4:13" ht="42.75">
      <c r="D11" s="93" t="s">
        <v>51</v>
      </c>
      <c r="E11" s="94"/>
      <c r="F11" s="48" t="s">
        <v>29</v>
      </c>
      <c r="G11" s="49">
        <f>G9-G2</f>
        <v>4604227625.0630083</v>
      </c>
      <c r="H11" s="97" t="s">
        <v>23</v>
      </c>
      <c r="I11" s="98">
        <f>G4</f>
        <v>5056570739.8032465</v>
      </c>
      <c r="J11" s="70"/>
      <c r="L11" s="50" t="s">
        <v>39</v>
      </c>
      <c r="M11" s="50" t="s">
        <v>35</v>
      </c>
    </row>
    <row r="12" spans="4:13" ht="42.75">
      <c r="D12" s="95"/>
      <c r="E12" s="96"/>
      <c r="F12" s="48" t="s">
        <v>30</v>
      </c>
      <c r="G12" s="49">
        <f>G9+G2</f>
        <v>4771827959.1044188</v>
      </c>
      <c r="H12" s="97"/>
      <c r="I12" s="97"/>
      <c r="J12" s="51"/>
      <c r="L12" s="50" t="s">
        <v>40</v>
      </c>
      <c r="M12" s="50" t="s">
        <v>38</v>
      </c>
    </row>
    <row r="13" spans="4:13" ht="9.75" customHeight="1">
      <c r="D13" s="72"/>
      <c r="E13" s="72"/>
      <c r="F13" s="73"/>
      <c r="G13" s="74"/>
      <c r="H13" s="75"/>
      <c r="I13" s="75"/>
      <c r="J13" s="51"/>
      <c r="L13" s="71"/>
      <c r="M13" s="71"/>
    </row>
    <row r="14" spans="4:13" ht="8.25" customHeight="1">
      <c r="D14" s="76"/>
      <c r="E14" s="76"/>
      <c r="F14" s="77"/>
      <c r="G14" s="78"/>
      <c r="H14" s="79"/>
      <c r="I14" s="79"/>
      <c r="J14" s="69"/>
      <c r="L14" s="52"/>
      <c r="M14" s="52"/>
    </row>
    <row r="15" spans="4:13" ht="42.75">
      <c r="D15" s="93" t="s">
        <v>50</v>
      </c>
      <c r="E15" s="94"/>
      <c r="F15" s="53" t="s">
        <v>31</v>
      </c>
      <c r="G15" s="49">
        <f>G4-G7</f>
        <v>4955439325.0071812</v>
      </c>
      <c r="H15" s="97" t="s">
        <v>25</v>
      </c>
      <c r="I15" s="98">
        <f>G9</f>
        <v>4688027792.0837135</v>
      </c>
      <c r="J15" s="70"/>
      <c r="L15" s="50" t="s">
        <v>36</v>
      </c>
      <c r="M15" s="50" t="s">
        <v>35</v>
      </c>
    </row>
    <row r="16" spans="4:13" ht="42.75">
      <c r="D16" s="95"/>
      <c r="E16" s="96"/>
      <c r="F16" s="54" t="s">
        <v>32</v>
      </c>
      <c r="G16" s="49">
        <f>G4+G7</f>
        <v>5157702154.5993118</v>
      </c>
      <c r="H16" s="97"/>
      <c r="I16" s="97"/>
      <c r="J16" s="51"/>
      <c r="L16" s="50" t="s">
        <v>37</v>
      </c>
      <c r="M16" s="50" t="s">
        <v>38</v>
      </c>
    </row>
  </sheetData>
  <sheetProtection password="CF66" sheet="1" objects="1" scenarios="1"/>
  <mergeCells count="7">
    <mergeCell ref="D15:E16"/>
    <mergeCell ref="D11:E12"/>
    <mergeCell ref="H11:H12"/>
    <mergeCell ref="I11:I12"/>
    <mergeCell ref="F10:G10"/>
    <mergeCell ref="H15:H16"/>
    <mergeCell ref="I15:I16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3" verticalDpi="0" r:id="rId1"/>
  <headerFooter>
    <oddHeader>&amp;L&amp;"Arial,Corsivo"&amp;8&amp;F&amp;R&amp;"Arial,Corsivo"&amp;8Foglio di lavoro: &amp;A</oddHeader>
    <oddFooter>&amp;L&amp;"Arial,Corsivo"&amp;8Vademecum per le attività di controllo di II livello - Pagina: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Copertina</vt:lpstr>
      <vt:lpstr>Popolazione</vt:lpstr>
      <vt:lpstr>campione pilota</vt:lpstr>
      <vt:lpstr>tolleranza dell'errore</vt:lpstr>
      <vt:lpstr>numerosità del campione</vt:lpstr>
      <vt:lpstr>deviazione standard su campione</vt:lpstr>
      <vt:lpstr>precisione di campionamento</vt:lpstr>
      <vt:lpstr>valore contabile estrapolato</vt:lpstr>
      <vt:lpstr>valutazione dei risultati</vt:lpstr>
      <vt:lpstr>Foglio1</vt:lpstr>
      <vt:lpstr>Copertina!_Toc104901967</vt:lpstr>
      <vt:lpstr>'campione pilota'!Area_stampa</vt:lpstr>
      <vt:lpstr>Copertina!Area_stampa</vt:lpstr>
      <vt:lpstr>'numerosità del campione'!Area_stampa</vt:lpstr>
      <vt:lpstr>Popolazione!Area_stampa</vt:lpstr>
      <vt:lpstr>'precisione di campionamento'!Area_stampa</vt:lpstr>
      <vt:lpstr>'tolleranza dell''errore'!Area_stampa</vt:lpstr>
      <vt:lpstr>'valore contabile estrapolato'!Area_stampa</vt:lpstr>
      <vt:lpstr>'valutazione dei risultati'!Area_stampa</vt:lpstr>
      <vt:lpstr>Copertina!OLE_LINK1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2011-05-26T14:54:32Z</cp:lastPrinted>
  <dcterms:created xsi:type="dcterms:W3CDTF">2009-09-06T16:51:04Z</dcterms:created>
  <dcterms:modified xsi:type="dcterms:W3CDTF">2011-05-26T14:54:36Z</dcterms:modified>
</cp:coreProperties>
</file>